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6.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defaultThemeVersion="124226"/>
  <xr:revisionPtr revIDLastSave="0" documentId="13_ncr:1_{A2FB856C-1DAB-4D4A-9B96-CBACAB3E067A}" xr6:coauthVersionLast="47" xr6:coauthVersionMax="47" xr10:uidLastSave="{00000000-0000-0000-0000-000000000000}"/>
  <workbookProtection workbookAlgorithmName="SHA-512" workbookHashValue="skN3ULm6Mqq5WlbaDr+mlFv/WuPhrd4aHrK9C8mmWW8c0Z8Q3jMpbQ/UtW4J/Ld9IHNdj/KkCu6srx9PYVKa3A==" workbookSaltValue="lxvhTIUnowIF3nEhogm3Pw==" workbookSpinCount="100000" lockStructure="1"/>
  <bookViews>
    <workbookView xWindow="-120" yWindow="-120" windowWidth="29040" windowHeight="17640" tabRatio="734" activeTab="1" xr2:uid="{00000000-000D-0000-FFFF-FFFF00000000}"/>
  </bookViews>
  <sheets>
    <sheet name="Schema" sheetId="18" r:id="rId1"/>
    <sheet name="Tool NACE-sectoren" sheetId="15" r:id="rId2"/>
    <sheet name="FAQ" sheetId="17" r:id="rId3"/>
    <sheet name="data NACE" sheetId="16" state="hidden" r:id="rId4"/>
    <sheet name="Benchmarks" sheetId="14" state="hidden" r:id="rId5"/>
  </sheets>
  <definedNames>
    <definedName name="_xlnm.Print_Area" localSheetId="1">'Tool NACE-sectoren'!$A$1:$S$126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66" i="14" l="1" a="1"/>
  <c r="M66" i="14" s="1"/>
  <c r="M62" i="14" a="1"/>
  <c r="M62" i="14" s="1"/>
  <c r="M63" i="14" a="1"/>
  <c r="M63" i="14" s="1"/>
  <c r="M69" i="14" a="1"/>
  <c r="M69" i="14" s="1"/>
  <c r="M70" i="14" a="1"/>
  <c r="M70" i="14" s="1"/>
  <c r="M64" i="14" a="1"/>
  <c r="M64" i="14" s="1"/>
  <c r="M65" i="14" a="1"/>
  <c r="M65" i="14" s="1"/>
  <c r="M67" i="14" a="1"/>
  <c r="M67" i="14" s="1"/>
  <c r="M68" i="14" a="1"/>
  <c r="M68" i="14" s="1"/>
  <c r="M56" i="14" a="1"/>
  <c r="M56" i="14" s="1"/>
  <c r="M57" i="14" a="1"/>
  <c r="M57" i="14" s="1"/>
  <c r="M58" i="14" a="1"/>
  <c r="M58" i="14" s="1"/>
  <c r="M59" i="14" a="1"/>
  <c r="M59" i="14" s="1"/>
  <c r="M60" i="14" a="1"/>
  <c r="M60" i="14" s="1"/>
  <c r="M61" i="14" a="1"/>
  <c r="M61" i="14" s="1"/>
  <c r="M55" i="14" a="1"/>
  <c r="M55" i="14" s="1"/>
  <c r="M54" i="14" a="1"/>
  <c r="M54" i="14" s="1"/>
  <c r="M53" i="14" a="1"/>
  <c r="M53" i="14" s="1"/>
  <c r="S53" i="14" s="1"/>
  <c r="M52" i="14" a="1"/>
  <c r="M52" i="14" s="1"/>
  <c r="S52" i="14" s="1"/>
  <c r="M51" i="14" a="1"/>
  <c r="M51" i="14" s="1"/>
  <c r="M44" i="14" a="1"/>
  <c r="M44" i="14" s="1"/>
  <c r="K70" i="14" a="1"/>
  <c r="K70" i="14" s="1"/>
  <c r="K69" i="14" a="1"/>
  <c r="K69" i="14" s="1"/>
  <c r="K63" i="14" a="1"/>
  <c r="K63" i="14" s="1"/>
  <c r="K62" i="14" a="1"/>
  <c r="K62" i="14" s="1"/>
  <c r="K61" i="14" a="1"/>
  <c r="K61" i="14" s="1"/>
  <c r="K55" i="14" a="1"/>
  <c r="K55" i="14" s="1"/>
  <c r="K54" i="14" a="1"/>
  <c r="K54" i="14" s="1"/>
  <c r="K53" i="14" a="1"/>
  <c r="K53" i="14" s="1"/>
  <c r="Q53" i="14" s="1"/>
  <c r="K45" i="14" a="1"/>
  <c r="K45" i="14" s="1"/>
  <c r="Q45" i="14" s="1"/>
  <c r="K64" i="14" a="1"/>
  <c r="K64" i="14" s="1"/>
  <c r="K56" i="14" a="1"/>
  <c r="K56" i="14" s="1"/>
  <c r="K57" i="14" a="1"/>
  <c r="K57" i="14" s="1"/>
  <c r="K58" i="14" a="1"/>
  <c r="K58" i="14" s="1"/>
  <c r="K59" i="14" a="1"/>
  <c r="K59" i="14" s="1"/>
  <c r="K60" i="14" a="1"/>
  <c r="K60" i="14" s="1"/>
  <c r="K52" i="14" a="1"/>
  <c r="K52" i="14" s="1"/>
  <c r="Q52" i="14" s="1"/>
  <c r="K51" i="14" a="1"/>
  <c r="K51" i="14" s="1"/>
  <c r="Q51" i="14" s="1"/>
  <c r="K46" i="14" a="1"/>
  <c r="K46" i="14" s="1"/>
  <c r="S61" i="14" l="1"/>
  <c r="Q61" i="14"/>
  <c r="S56" i="14"/>
  <c r="Q55" i="14"/>
  <c r="S57" i="14"/>
  <c r="S58" i="14"/>
  <c r="Q56" i="14"/>
  <c r="S60" i="14"/>
  <c r="S59" i="14"/>
  <c r="S55" i="14"/>
  <c r="K50" i="14" l="1" a="1"/>
  <c r="K50" i="14" s="1"/>
  <c r="M45" i="14" l="1" a="1"/>
  <c r="M45" i="14" s="1"/>
  <c r="S45" i="14" s="1"/>
  <c r="M46" i="14" a="1"/>
  <c r="M46" i="14" s="1"/>
  <c r="S46" i="14" s="1"/>
  <c r="M47" i="14" a="1"/>
  <c r="M47" i="14" s="1"/>
  <c r="S47" i="14" s="1"/>
  <c r="M48" i="14" a="1"/>
  <c r="M48" i="14" s="1"/>
  <c r="S48" i="14" s="1"/>
  <c r="M49" i="14" a="1"/>
  <c r="M49" i="14" s="1"/>
  <c r="S49" i="14" s="1"/>
  <c r="M50" i="14" a="1"/>
  <c r="M50" i="14" s="1"/>
  <c r="S50" i="14" s="1"/>
  <c r="S51" i="14"/>
  <c r="S44" i="14"/>
  <c r="Q46" i="14"/>
  <c r="K47" i="14" a="1"/>
  <c r="K47" i="14" s="1"/>
  <c r="Q47" i="14" s="1"/>
  <c r="K48" i="14" a="1"/>
  <c r="K48" i="14" s="1"/>
  <c r="Q48" i="14" s="1"/>
  <c r="K49" i="14" a="1"/>
  <c r="K49" i="14" s="1"/>
  <c r="Q49" i="14" s="1"/>
  <c r="Q50" i="14"/>
  <c r="K65" i="14" a="1"/>
  <c r="K65" i="14" s="1"/>
  <c r="Q57" i="14" s="1"/>
  <c r="K66" i="14" a="1"/>
  <c r="K66" i="14" s="1"/>
  <c r="Q58" i="14" s="1"/>
  <c r="K67" i="14" a="1"/>
  <c r="K67" i="14" s="1"/>
  <c r="Q59" i="14" s="1"/>
  <c r="K68" i="14" a="1"/>
  <c r="K68" i="14" s="1"/>
  <c r="Q60" i="14" s="1"/>
  <c r="J42" i="14"/>
  <c r="A2205" i="16"/>
  <c r="A37" i="16" l="1"/>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4" i="16"/>
  <c r="A245" i="16"/>
  <c r="A246" i="16"/>
  <c r="A247" i="16"/>
  <c r="A248" i="16"/>
  <c r="A249" i="16"/>
  <c r="A250" i="16"/>
  <c r="A251" i="16"/>
  <c r="A252" i="16"/>
  <c r="A253" i="16"/>
  <c r="A254" i="16"/>
  <c r="A255" i="16"/>
  <c r="A256" i="16"/>
  <c r="A257" i="16"/>
  <c r="A258" i="16"/>
  <c r="A259" i="16"/>
  <c r="A260" i="16"/>
  <c r="A261" i="16"/>
  <c r="A262" i="16"/>
  <c r="A263" i="16"/>
  <c r="A264" i="16"/>
  <c r="A265" i="16"/>
  <c r="A266" i="16"/>
  <c r="A267" i="16"/>
  <c r="A268" i="16"/>
  <c r="A269" i="16"/>
  <c r="A270" i="16"/>
  <c r="A271" i="16"/>
  <c r="A272" i="16"/>
  <c r="A273" i="16"/>
  <c r="A274" i="16"/>
  <c r="A275" i="16"/>
  <c r="A276" i="16"/>
  <c r="A277" i="16"/>
  <c r="A278" i="16"/>
  <c r="A279" i="16"/>
  <c r="A280" i="16"/>
  <c r="A281" i="16"/>
  <c r="A282" i="16"/>
  <c r="A283" i="16"/>
  <c r="A284" i="16"/>
  <c r="A285" i="16"/>
  <c r="A286" i="16"/>
  <c r="A287" i="16"/>
  <c r="A288" i="16"/>
  <c r="A289" i="16"/>
  <c r="A290" i="16"/>
  <c r="A291" i="16"/>
  <c r="A292" i="16"/>
  <c r="A293" i="16"/>
  <c r="A294" i="16"/>
  <c r="A295" i="16"/>
  <c r="A296" i="16"/>
  <c r="A297" i="16"/>
  <c r="A298" i="16"/>
  <c r="A299" i="16"/>
  <c r="A300" i="16"/>
  <c r="A301" i="16"/>
  <c r="A302" i="16"/>
  <c r="A303" i="16"/>
  <c r="A304" i="16"/>
  <c r="A305" i="16"/>
  <c r="A306" i="16"/>
  <c r="A307" i="16"/>
  <c r="A308" i="16"/>
  <c r="A309" i="16"/>
  <c r="A310" i="16"/>
  <c r="A311" i="16"/>
  <c r="A312" i="16"/>
  <c r="A313" i="16"/>
  <c r="A314" i="16"/>
  <c r="A315" i="16"/>
  <c r="A316" i="16"/>
  <c r="A317" i="16"/>
  <c r="A318" i="16"/>
  <c r="A319" i="16"/>
  <c r="A320" i="16"/>
  <c r="A321" i="16"/>
  <c r="A322" i="16"/>
  <c r="A323" i="16"/>
  <c r="A324" i="16"/>
  <c r="A325" i="16"/>
  <c r="A326" i="16"/>
  <c r="A327" i="16"/>
  <c r="A328" i="16"/>
  <c r="A329" i="16"/>
  <c r="A330" i="16"/>
  <c r="A331" i="16"/>
  <c r="A332" i="16"/>
  <c r="A333" i="16"/>
  <c r="A334" i="16"/>
  <c r="A335" i="16"/>
  <c r="A336" i="16"/>
  <c r="A337" i="16"/>
  <c r="A338" i="16"/>
  <c r="A339" i="16"/>
  <c r="A340" i="16"/>
  <c r="A341" i="16"/>
  <c r="A342" i="16"/>
  <c r="A343" i="16"/>
  <c r="A344" i="16"/>
  <c r="A345" i="16"/>
  <c r="A346" i="16"/>
  <c r="A347" i="16"/>
  <c r="A348" i="16"/>
  <c r="A349" i="16"/>
  <c r="A350" i="16"/>
  <c r="A351" i="16"/>
  <c r="A352" i="16"/>
  <c r="A353" i="16"/>
  <c r="A354" i="16"/>
  <c r="A355" i="16"/>
  <c r="A356" i="16"/>
  <c r="A357" i="16"/>
  <c r="A358" i="16"/>
  <c r="A359" i="16"/>
  <c r="A360" i="16"/>
  <c r="A361" i="16"/>
  <c r="A362" i="16"/>
  <c r="A363" i="16"/>
  <c r="A364" i="16"/>
  <c r="A365" i="16"/>
  <c r="A366" i="16"/>
  <c r="A367" i="16"/>
  <c r="A368" i="16"/>
  <c r="A369" i="16"/>
  <c r="A370" i="16"/>
  <c r="A371" i="16"/>
  <c r="A372" i="16"/>
  <c r="A373" i="16"/>
  <c r="A374" i="16"/>
  <c r="A375" i="16"/>
  <c r="A376" i="16"/>
  <c r="A377" i="16"/>
  <c r="A378" i="16"/>
  <c r="A379" i="16"/>
  <c r="A380" i="16"/>
  <c r="A381" i="16"/>
  <c r="A382" i="16"/>
  <c r="A383" i="16"/>
  <c r="A384" i="16"/>
  <c r="A385" i="16"/>
  <c r="A386" i="16"/>
  <c r="A387" i="16"/>
  <c r="A388" i="16"/>
  <c r="A389" i="16"/>
  <c r="A390" i="16"/>
  <c r="A391" i="16"/>
  <c r="A392" i="16"/>
  <c r="A393" i="16"/>
  <c r="A394" i="16"/>
  <c r="A395" i="16"/>
  <c r="A396" i="16"/>
  <c r="A397" i="16"/>
  <c r="A398" i="16"/>
  <c r="A399" i="16"/>
  <c r="A400" i="16"/>
  <c r="A401" i="16"/>
  <c r="A402" i="16"/>
  <c r="A403" i="16"/>
  <c r="A404" i="16"/>
  <c r="A405" i="16"/>
  <c r="A406" i="16"/>
  <c r="A407" i="16"/>
  <c r="A408" i="16"/>
  <c r="A409" i="16"/>
  <c r="A410" i="16"/>
  <c r="A411" i="16"/>
  <c r="A412" i="16"/>
  <c r="A413" i="16"/>
  <c r="A414" i="16"/>
  <c r="A415" i="16"/>
  <c r="A416" i="16"/>
  <c r="A417" i="16"/>
  <c r="A418" i="16"/>
  <c r="A419" i="16"/>
  <c r="A420" i="16"/>
  <c r="A421" i="16"/>
  <c r="A422" i="16"/>
  <c r="A423" i="16"/>
  <c r="A424" i="16"/>
  <c r="A425" i="16"/>
  <c r="A426" i="16"/>
  <c r="A427" i="16"/>
  <c r="A428" i="16"/>
  <c r="A429" i="16"/>
  <c r="A430" i="16"/>
  <c r="A431" i="16"/>
  <c r="A432" i="16"/>
  <c r="A433" i="16"/>
  <c r="A434" i="16"/>
  <c r="A435" i="16"/>
  <c r="A436" i="16"/>
  <c r="A437" i="16"/>
  <c r="A438" i="16"/>
  <c r="A439" i="16"/>
  <c r="A440" i="16"/>
  <c r="A441" i="16"/>
  <c r="A442" i="16"/>
  <c r="A443" i="16"/>
  <c r="A444" i="16"/>
  <c r="A445" i="16"/>
  <c r="A446" i="16"/>
  <c r="A447" i="16"/>
  <c r="A448" i="16"/>
  <c r="A449" i="16"/>
  <c r="A450" i="16"/>
  <c r="A451" i="16"/>
  <c r="A452" i="16"/>
  <c r="A453" i="16"/>
  <c r="A454" i="16"/>
  <c r="A455" i="16"/>
  <c r="A456" i="16"/>
  <c r="A457" i="16"/>
  <c r="A458" i="16"/>
  <c r="A459" i="16"/>
  <c r="A460" i="16"/>
  <c r="A461" i="16"/>
  <c r="A462" i="16"/>
  <c r="A463" i="16"/>
  <c r="A464" i="16"/>
  <c r="A465" i="16"/>
  <c r="A466" i="16"/>
  <c r="A467" i="16"/>
  <c r="A468" i="16"/>
  <c r="A469" i="16"/>
  <c r="A470" i="16"/>
  <c r="A471" i="16"/>
  <c r="A472" i="16"/>
  <c r="A473" i="16"/>
  <c r="A474" i="16"/>
  <c r="A475" i="16"/>
  <c r="A476" i="16"/>
  <c r="A477" i="16"/>
  <c r="A478" i="16"/>
  <c r="A479" i="16"/>
  <c r="A480" i="16"/>
  <c r="A481" i="16"/>
  <c r="A482" i="16"/>
  <c r="A483" i="16"/>
  <c r="A484" i="16"/>
  <c r="A485" i="16"/>
  <c r="A486" i="16"/>
  <c r="A487" i="16"/>
  <c r="A488" i="16"/>
  <c r="A489" i="16"/>
  <c r="A490" i="16"/>
  <c r="A491" i="16"/>
  <c r="A492" i="16"/>
  <c r="A493" i="16"/>
  <c r="A494" i="16"/>
  <c r="A495" i="16"/>
  <c r="A496" i="16"/>
  <c r="A497" i="16"/>
  <c r="A498" i="16"/>
  <c r="A499" i="16"/>
  <c r="A500" i="16"/>
  <c r="A501" i="16"/>
  <c r="A502" i="16"/>
  <c r="A503" i="16"/>
  <c r="A504" i="16"/>
  <c r="A505" i="16"/>
  <c r="A506" i="16"/>
  <c r="A507" i="16"/>
  <c r="A508" i="16"/>
  <c r="A509" i="16"/>
  <c r="A510" i="16"/>
  <c r="A511" i="16"/>
  <c r="A512" i="16"/>
  <c r="A513" i="16"/>
  <c r="A514" i="16"/>
  <c r="A515" i="16"/>
  <c r="A516" i="16"/>
  <c r="A517" i="16"/>
  <c r="A518" i="16"/>
  <c r="A519" i="16"/>
  <c r="A520" i="16"/>
  <c r="A521" i="16"/>
  <c r="A522" i="16"/>
  <c r="A523" i="16"/>
  <c r="A524" i="16"/>
  <c r="A525" i="16"/>
  <c r="A526" i="16"/>
  <c r="A527" i="16"/>
  <c r="A528" i="16"/>
  <c r="A529" i="16"/>
  <c r="A530" i="16"/>
  <c r="A531" i="16"/>
  <c r="A532" i="16"/>
  <c r="A533" i="16"/>
  <c r="A534" i="16"/>
  <c r="A535" i="16"/>
  <c r="A536" i="16"/>
  <c r="A537" i="16"/>
  <c r="A538" i="16"/>
  <c r="A539" i="16"/>
  <c r="A540" i="16"/>
  <c r="A541" i="16"/>
  <c r="A542" i="16"/>
  <c r="A543" i="16"/>
  <c r="A544" i="16"/>
  <c r="A545" i="16"/>
  <c r="A546" i="16"/>
  <c r="A547" i="16"/>
  <c r="A548" i="16"/>
  <c r="A549" i="16"/>
  <c r="A550" i="16"/>
  <c r="A551" i="16"/>
  <c r="A552" i="16"/>
  <c r="A553" i="16"/>
  <c r="A554" i="16"/>
  <c r="A555" i="16"/>
  <c r="A556" i="16"/>
  <c r="A557" i="16"/>
  <c r="A558" i="16"/>
  <c r="A559" i="16"/>
  <c r="A560" i="16"/>
  <c r="A561" i="16"/>
  <c r="A562" i="16"/>
  <c r="A563" i="16"/>
  <c r="A564" i="16"/>
  <c r="A565" i="16"/>
  <c r="A566" i="16"/>
  <c r="A567" i="16"/>
  <c r="A568" i="16"/>
  <c r="A569" i="16"/>
  <c r="A570" i="16"/>
  <c r="A571" i="16"/>
  <c r="A572" i="16"/>
  <c r="A573" i="16"/>
  <c r="A574" i="16"/>
  <c r="A575" i="16"/>
  <c r="A576" i="16"/>
  <c r="A577" i="16"/>
  <c r="A578" i="16"/>
  <c r="A579" i="16"/>
  <c r="A580" i="16"/>
  <c r="A581" i="16"/>
  <c r="A582" i="16"/>
  <c r="A583" i="16"/>
  <c r="A584" i="16"/>
  <c r="A585" i="16"/>
  <c r="A586" i="16"/>
  <c r="A587" i="16"/>
  <c r="A588" i="16"/>
  <c r="A589" i="16"/>
  <c r="A590" i="16"/>
  <c r="A591" i="16"/>
  <c r="A592" i="16"/>
  <c r="A593" i="16"/>
  <c r="A594" i="16"/>
  <c r="A595" i="16"/>
  <c r="A596" i="16"/>
  <c r="A597" i="16"/>
  <c r="A598" i="16"/>
  <c r="A599" i="16"/>
  <c r="A600" i="16"/>
  <c r="A601" i="16"/>
  <c r="A602" i="16"/>
  <c r="A603" i="16"/>
  <c r="A604" i="16"/>
  <c r="A605" i="16"/>
  <c r="A606" i="16"/>
  <c r="A607" i="16"/>
  <c r="A608" i="16"/>
  <c r="A609" i="16"/>
  <c r="A610" i="16"/>
  <c r="A611" i="16"/>
  <c r="A612" i="16"/>
  <c r="A613" i="16"/>
  <c r="A614" i="16"/>
  <c r="A615" i="16"/>
  <c r="A616" i="16"/>
  <c r="A617" i="16"/>
  <c r="A618" i="16"/>
  <c r="A619" i="16"/>
  <c r="A620" i="16"/>
  <c r="A621" i="16"/>
  <c r="A622" i="16"/>
  <c r="A623" i="16"/>
  <c r="A624" i="16"/>
  <c r="A625" i="16"/>
  <c r="A626" i="16"/>
  <c r="A627" i="16"/>
  <c r="A628" i="16"/>
  <c r="A629" i="16"/>
  <c r="A630" i="16"/>
  <c r="A631" i="16"/>
  <c r="A632" i="16"/>
  <c r="A633" i="16"/>
  <c r="A634" i="16"/>
  <c r="A635" i="16"/>
  <c r="A636" i="16"/>
  <c r="A637" i="16"/>
  <c r="A638" i="16"/>
  <c r="A639" i="16"/>
  <c r="A640" i="16"/>
  <c r="A641" i="16"/>
  <c r="A642" i="16"/>
  <c r="A643" i="16"/>
  <c r="A644" i="16"/>
  <c r="A645" i="16"/>
  <c r="A646" i="16"/>
  <c r="A647" i="16"/>
  <c r="A648" i="16"/>
  <c r="A649" i="16"/>
  <c r="A650" i="16"/>
  <c r="A651" i="16"/>
  <c r="A652" i="16"/>
  <c r="A653" i="16"/>
  <c r="A654" i="16"/>
  <c r="A655" i="16"/>
  <c r="A656" i="16"/>
  <c r="A657" i="16"/>
  <c r="A658" i="16"/>
  <c r="A659" i="16"/>
  <c r="A660" i="16"/>
  <c r="A661" i="16"/>
  <c r="A662" i="16"/>
  <c r="A663" i="16"/>
  <c r="A664" i="16"/>
  <c r="A665" i="16"/>
  <c r="A666" i="16"/>
  <c r="A667" i="16"/>
  <c r="A668" i="16"/>
  <c r="A669" i="16"/>
  <c r="A670" i="16"/>
  <c r="A671" i="16"/>
  <c r="A672" i="16"/>
  <c r="A673" i="16"/>
  <c r="A674" i="16"/>
  <c r="A675" i="16"/>
  <c r="A676" i="16"/>
  <c r="A677" i="16"/>
  <c r="A678" i="16"/>
  <c r="A679" i="16"/>
  <c r="A680" i="16"/>
  <c r="A681" i="16"/>
  <c r="A682" i="16"/>
  <c r="A683" i="16"/>
  <c r="A684" i="16"/>
  <c r="A685" i="16"/>
  <c r="A686" i="16"/>
  <c r="A687" i="16"/>
  <c r="A688" i="16"/>
  <c r="A689" i="16"/>
  <c r="A690" i="16"/>
  <c r="A691" i="16"/>
  <c r="A692" i="16"/>
  <c r="A693" i="16"/>
  <c r="A694" i="16"/>
  <c r="A695" i="16"/>
  <c r="A696" i="16"/>
  <c r="A697" i="16"/>
  <c r="A698" i="16"/>
  <c r="A699" i="16"/>
  <c r="A700" i="16"/>
  <c r="A701" i="16"/>
  <c r="A702" i="16"/>
  <c r="A703" i="16"/>
  <c r="A704" i="16"/>
  <c r="A705" i="16"/>
  <c r="A706" i="16"/>
  <c r="A707" i="16"/>
  <c r="A708" i="16"/>
  <c r="A709" i="16"/>
  <c r="A710" i="16"/>
  <c r="A711" i="16"/>
  <c r="A712" i="16"/>
  <c r="A713" i="16"/>
  <c r="A714" i="16"/>
  <c r="A715" i="16"/>
  <c r="A716" i="16"/>
  <c r="A717" i="16"/>
  <c r="A718" i="16"/>
  <c r="A719" i="16"/>
  <c r="A720" i="16"/>
  <c r="A721" i="16"/>
  <c r="A722" i="16"/>
  <c r="A723" i="16"/>
  <c r="A724" i="16"/>
  <c r="A725" i="16"/>
  <c r="A726" i="16"/>
  <c r="A727" i="16"/>
  <c r="A728" i="16"/>
  <c r="A729" i="16"/>
  <c r="A730" i="16"/>
  <c r="A731" i="16"/>
  <c r="A732" i="16"/>
  <c r="A733" i="16"/>
  <c r="A734" i="16"/>
  <c r="A735" i="16"/>
  <c r="A736" i="16"/>
  <c r="A737" i="16"/>
  <c r="A738" i="16"/>
  <c r="A739" i="16"/>
  <c r="A740" i="16"/>
  <c r="A741" i="16"/>
  <c r="A742" i="16"/>
  <c r="A743" i="16"/>
  <c r="A744" i="16"/>
  <c r="A745" i="16"/>
  <c r="A746" i="16"/>
  <c r="A747" i="16"/>
  <c r="A748" i="16"/>
  <c r="A749" i="16"/>
  <c r="A750" i="16"/>
  <c r="A751" i="16"/>
  <c r="A752" i="16"/>
  <c r="A753" i="16"/>
  <c r="A754" i="16"/>
  <c r="A755" i="16"/>
  <c r="A756" i="16"/>
  <c r="A757" i="16"/>
  <c r="A758" i="16"/>
  <c r="A759" i="16"/>
  <c r="A760" i="16"/>
  <c r="A761" i="16"/>
  <c r="A762" i="16"/>
  <c r="A763" i="16"/>
  <c r="A764" i="16"/>
  <c r="A765" i="16"/>
  <c r="A766" i="16"/>
  <c r="A767" i="16"/>
  <c r="A768" i="16"/>
  <c r="A769" i="16"/>
  <c r="A770" i="16"/>
  <c r="A771" i="16"/>
  <c r="A772" i="16"/>
  <c r="A773" i="16"/>
  <c r="A774" i="16"/>
  <c r="A775" i="16"/>
  <c r="A776" i="16"/>
  <c r="A777" i="16"/>
  <c r="A778" i="16"/>
  <c r="A779" i="16"/>
  <c r="A780" i="16"/>
  <c r="A781" i="16"/>
  <c r="A782" i="16"/>
  <c r="A783" i="16"/>
  <c r="A784" i="16"/>
  <c r="A785" i="16"/>
  <c r="A786" i="16"/>
  <c r="A787" i="16"/>
  <c r="A788" i="16"/>
  <c r="A789" i="16"/>
  <c r="A790" i="16"/>
  <c r="A791" i="16"/>
  <c r="A792" i="16"/>
  <c r="A793" i="16"/>
  <c r="A794" i="16"/>
  <c r="A795" i="16"/>
  <c r="A796" i="16"/>
  <c r="A797" i="16"/>
  <c r="A798" i="16"/>
  <c r="A799" i="16"/>
  <c r="A800" i="16"/>
  <c r="A801" i="16"/>
  <c r="A802" i="16"/>
  <c r="A803" i="16"/>
  <c r="A804" i="16"/>
  <c r="A805" i="16"/>
  <c r="A806" i="16"/>
  <c r="A807" i="16"/>
  <c r="A808" i="16"/>
  <c r="A809" i="16"/>
  <c r="A810" i="16"/>
  <c r="A811" i="16"/>
  <c r="A812" i="16"/>
  <c r="A813" i="16"/>
  <c r="A814" i="16"/>
  <c r="A815" i="16"/>
  <c r="A816" i="16"/>
  <c r="A817" i="16"/>
  <c r="A818" i="16"/>
  <c r="A819" i="16"/>
  <c r="A820" i="16"/>
  <c r="A821" i="16"/>
  <c r="A822" i="16"/>
  <c r="A823" i="16"/>
  <c r="A824" i="16"/>
  <c r="A825" i="16"/>
  <c r="A826" i="16"/>
  <c r="A827" i="16"/>
  <c r="A828" i="16"/>
  <c r="A829" i="16"/>
  <c r="A830" i="16"/>
  <c r="A831" i="16"/>
  <c r="A832" i="16"/>
  <c r="A833" i="16"/>
  <c r="A834" i="16"/>
  <c r="A835" i="16"/>
  <c r="A836" i="16"/>
  <c r="A837" i="16"/>
  <c r="A838" i="16"/>
  <c r="A839" i="16"/>
  <c r="A840" i="16"/>
  <c r="A841" i="16"/>
  <c r="A842" i="16"/>
  <c r="A843" i="16"/>
  <c r="A844" i="16"/>
  <c r="A845" i="16"/>
  <c r="A846" i="16"/>
  <c r="A847" i="16"/>
  <c r="A848" i="16"/>
  <c r="A849" i="16"/>
  <c r="A850" i="16"/>
  <c r="A851" i="16"/>
  <c r="A852" i="16"/>
  <c r="A853" i="16"/>
  <c r="A854" i="16"/>
  <c r="A855" i="16"/>
  <c r="A856" i="16"/>
  <c r="A857" i="16"/>
  <c r="A858" i="16"/>
  <c r="A859" i="16"/>
  <c r="A860" i="16"/>
  <c r="A861" i="16"/>
  <c r="A862" i="16"/>
  <c r="A863" i="16"/>
  <c r="A864" i="16"/>
  <c r="A865" i="16"/>
  <c r="A866" i="16"/>
  <c r="A867" i="16"/>
  <c r="A868" i="16"/>
  <c r="A869" i="16"/>
  <c r="A870" i="16"/>
  <c r="A871" i="16"/>
  <c r="A872" i="16"/>
  <c r="A873" i="16"/>
  <c r="A874" i="16"/>
  <c r="A875" i="16"/>
  <c r="A876" i="16"/>
  <c r="A877" i="16"/>
  <c r="A878" i="16"/>
  <c r="A879" i="16"/>
  <c r="A880" i="16"/>
  <c r="A881" i="16"/>
  <c r="A882" i="16"/>
  <c r="A883" i="16"/>
  <c r="A884" i="16"/>
  <c r="A885" i="16"/>
  <c r="A886" i="16"/>
  <c r="A887" i="16"/>
  <c r="A888" i="16"/>
  <c r="A889" i="16"/>
  <c r="A890" i="16"/>
  <c r="A891" i="16"/>
  <c r="A892" i="16"/>
  <c r="A893" i="16"/>
  <c r="A894" i="16"/>
  <c r="A895" i="16"/>
  <c r="A896" i="16"/>
  <c r="A897" i="16"/>
  <c r="A898" i="16"/>
  <c r="A899" i="16"/>
  <c r="A900" i="16"/>
  <c r="A901" i="16"/>
  <c r="A902" i="16"/>
  <c r="A903" i="16"/>
  <c r="A904" i="16"/>
  <c r="A905" i="16"/>
  <c r="A906" i="16"/>
  <c r="A907" i="16"/>
  <c r="A908" i="16"/>
  <c r="A909" i="16"/>
  <c r="A910" i="16"/>
  <c r="A911" i="16"/>
  <c r="A912" i="16"/>
  <c r="A913" i="16"/>
  <c r="A914" i="16"/>
  <c r="A915" i="16"/>
  <c r="A916" i="16"/>
  <c r="A917" i="16"/>
  <c r="A918" i="16"/>
  <c r="A919" i="16"/>
  <c r="A920" i="16"/>
  <c r="A921" i="16"/>
  <c r="A922" i="16"/>
  <c r="A923" i="16"/>
  <c r="A924" i="16"/>
  <c r="A925" i="16"/>
  <c r="A926" i="16"/>
  <c r="A927" i="16"/>
  <c r="A928" i="16"/>
  <c r="A929" i="16"/>
  <c r="A930" i="16"/>
  <c r="A931" i="16"/>
  <c r="A932" i="16"/>
  <c r="A933" i="16"/>
  <c r="A934" i="16"/>
  <c r="A935" i="16"/>
  <c r="A936" i="16"/>
  <c r="A937" i="16"/>
  <c r="A938" i="16"/>
  <c r="A939" i="16"/>
  <c r="A940" i="16"/>
  <c r="A941" i="16"/>
  <c r="A942" i="16"/>
  <c r="A943" i="16"/>
  <c r="A944" i="16"/>
  <c r="A945" i="16"/>
  <c r="A946" i="16"/>
  <c r="A947" i="16"/>
  <c r="A948" i="16"/>
  <c r="A949" i="16"/>
  <c r="A950" i="16"/>
  <c r="A951" i="16"/>
  <c r="A952" i="16"/>
  <c r="A953" i="16"/>
  <c r="A954" i="16"/>
  <c r="A955" i="16"/>
  <c r="A956" i="16"/>
  <c r="A957" i="16"/>
  <c r="A958" i="16"/>
  <c r="A959" i="16"/>
  <c r="A960" i="16"/>
  <c r="A961" i="16"/>
  <c r="A962" i="16"/>
  <c r="A963" i="16"/>
  <c r="A964" i="16"/>
  <c r="A965" i="16"/>
  <c r="A966" i="16"/>
  <c r="A967" i="16"/>
  <c r="A968" i="16"/>
  <c r="A969" i="16"/>
  <c r="A970" i="16"/>
  <c r="A971" i="16"/>
  <c r="A972" i="16"/>
  <c r="A973" i="16"/>
  <c r="A974" i="16"/>
  <c r="A975" i="16"/>
  <c r="A976" i="16"/>
  <c r="A977" i="16"/>
  <c r="A978" i="16"/>
  <c r="A979" i="16"/>
  <c r="A980" i="16"/>
  <c r="A981" i="16"/>
  <c r="A982" i="16"/>
  <c r="A983" i="16"/>
  <c r="A984" i="16"/>
  <c r="A985" i="16"/>
  <c r="A986" i="16"/>
  <c r="A987" i="16"/>
  <c r="A988" i="16"/>
  <c r="A989" i="16"/>
  <c r="A990" i="16"/>
  <c r="A991" i="16"/>
  <c r="A992" i="16"/>
  <c r="A993" i="16"/>
  <c r="A994" i="16"/>
  <c r="A995" i="16"/>
  <c r="A996" i="16"/>
  <c r="A997" i="16"/>
  <c r="A998" i="16"/>
  <c r="A999" i="16"/>
  <c r="A1000" i="16"/>
  <c r="A1001" i="16"/>
  <c r="A1002" i="16"/>
  <c r="A1003" i="16"/>
  <c r="A1004" i="16"/>
  <c r="A1005" i="16"/>
  <c r="A1006" i="16"/>
  <c r="A1007" i="16"/>
  <c r="A1008" i="16"/>
  <c r="A1009" i="16"/>
  <c r="A1010" i="16"/>
  <c r="A1011" i="16"/>
  <c r="A1012" i="16"/>
  <c r="A1013" i="16"/>
  <c r="A1014" i="16"/>
  <c r="A1015" i="16"/>
  <c r="A1016" i="16"/>
  <c r="A1017" i="16"/>
  <c r="A1018" i="16"/>
  <c r="A1019" i="16"/>
  <c r="A1020" i="16"/>
  <c r="A1021" i="16"/>
  <c r="A1022" i="16"/>
  <c r="A1023" i="16"/>
  <c r="A1024" i="16"/>
  <c r="A1025" i="16"/>
  <c r="A1026" i="16"/>
  <c r="A1027" i="16"/>
  <c r="A1028" i="16"/>
  <c r="A1029" i="16"/>
  <c r="A1030" i="16"/>
  <c r="A1031" i="16"/>
  <c r="A1032" i="16"/>
  <c r="A1033" i="16"/>
  <c r="A1034" i="16"/>
  <c r="A1035" i="16"/>
  <c r="A1036" i="16"/>
  <c r="A1037" i="16"/>
  <c r="A1038" i="16"/>
  <c r="A1039" i="16"/>
  <c r="A1040" i="16"/>
  <c r="A1041" i="16"/>
  <c r="A1042" i="16"/>
  <c r="A1043" i="16"/>
  <c r="A1044" i="16"/>
  <c r="A1045" i="16"/>
  <c r="A1046" i="16"/>
  <c r="A1047" i="16"/>
  <c r="A1048" i="16"/>
  <c r="A1049" i="16"/>
  <c r="A1050" i="16"/>
  <c r="A1051" i="16"/>
  <c r="A1052" i="16"/>
  <c r="A1053" i="16"/>
  <c r="A1054" i="16"/>
  <c r="A1055" i="16"/>
  <c r="A1056" i="16"/>
  <c r="A1057" i="16"/>
  <c r="A1058" i="16"/>
  <c r="A1059" i="16"/>
  <c r="A1060" i="16"/>
  <c r="A1061" i="16"/>
  <c r="A1062" i="16"/>
  <c r="A1063" i="16"/>
  <c r="A1064" i="16"/>
  <c r="A1065" i="16"/>
  <c r="A1066" i="16"/>
  <c r="A1067" i="16"/>
  <c r="A1068" i="16"/>
  <c r="A1069" i="16"/>
  <c r="A1070" i="16"/>
  <c r="A1071" i="16"/>
  <c r="A1072" i="16"/>
  <c r="A1073" i="16"/>
  <c r="A1074" i="16"/>
  <c r="A1075" i="16"/>
  <c r="A1076" i="16"/>
  <c r="A1077" i="16"/>
  <c r="A1078" i="16"/>
  <c r="A1079" i="16"/>
  <c r="A1080" i="16"/>
  <c r="A1081" i="16"/>
  <c r="A1082" i="16"/>
  <c r="A1083" i="16"/>
  <c r="A1084" i="16"/>
  <c r="A1085" i="16"/>
  <c r="A1086" i="16"/>
  <c r="A1087" i="16"/>
  <c r="A1088" i="16"/>
  <c r="A1089" i="16"/>
  <c r="A1090" i="16"/>
  <c r="A1091" i="16"/>
  <c r="A1092" i="16"/>
  <c r="A1093" i="16"/>
  <c r="A1094" i="16"/>
  <c r="A1095" i="16"/>
  <c r="A1096" i="16"/>
  <c r="A1097" i="16"/>
  <c r="A1098" i="16"/>
  <c r="A1099" i="16"/>
  <c r="A1100" i="16"/>
  <c r="A1101" i="16"/>
  <c r="A1102" i="16"/>
  <c r="A1103" i="16"/>
  <c r="A1104" i="16"/>
  <c r="A1105" i="16"/>
  <c r="A1106" i="16"/>
  <c r="A1107" i="16"/>
  <c r="A1108" i="16"/>
  <c r="A1109" i="16"/>
  <c r="A1110" i="16"/>
  <c r="A1111" i="16"/>
  <c r="A1112" i="16"/>
  <c r="A1113" i="16"/>
  <c r="A1114" i="16"/>
  <c r="A1115" i="16"/>
  <c r="A1116" i="16"/>
  <c r="A1117" i="16"/>
  <c r="A1118" i="16"/>
  <c r="A1119" i="16"/>
  <c r="A1120" i="16"/>
  <c r="A1121" i="16"/>
  <c r="A1122" i="16"/>
  <c r="A1123" i="16"/>
  <c r="A1124" i="16"/>
  <c r="A1125" i="16"/>
  <c r="A1126" i="16"/>
  <c r="A1127" i="16"/>
  <c r="A1128" i="16"/>
  <c r="A1129" i="16"/>
  <c r="A1130" i="16"/>
  <c r="A1131" i="16"/>
  <c r="A1132" i="16"/>
  <c r="A1133" i="16"/>
  <c r="A1134" i="16"/>
  <c r="A1135" i="16"/>
  <c r="A1136" i="16"/>
  <c r="A1137" i="16"/>
  <c r="A1138" i="16"/>
  <c r="A1139" i="16"/>
  <c r="A1140" i="16"/>
  <c r="A1141" i="16"/>
  <c r="A1142" i="16"/>
  <c r="A1143" i="16"/>
  <c r="A1144" i="16"/>
  <c r="A1145" i="16"/>
  <c r="A1146" i="16"/>
  <c r="A1147" i="16"/>
  <c r="A1148" i="16"/>
  <c r="A1149" i="16"/>
  <c r="A1150" i="16"/>
  <c r="A1151" i="16"/>
  <c r="A1152" i="16"/>
  <c r="A1153" i="16"/>
  <c r="A1154" i="16"/>
  <c r="A1155" i="16"/>
  <c r="A1156" i="16"/>
  <c r="A1157" i="16"/>
  <c r="A1158" i="16"/>
  <c r="A1159" i="16"/>
  <c r="A1160" i="16"/>
  <c r="A1161" i="16"/>
  <c r="A1162" i="16"/>
  <c r="A1163" i="16"/>
  <c r="A1164" i="16"/>
  <c r="A1165" i="16"/>
  <c r="A1166" i="16"/>
  <c r="A1167" i="16"/>
  <c r="A1168" i="16"/>
  <c r="A1169" i="16"/>
  <c r="A1170" i="16"/>
  <c r="A1171" i="16"/>
  <c r="A1172" i="16"/>
  <c r="A1173" i="16"/>
  <c r="A1174" i="16"/>
  <c r="A1175" i="16"/>
  <c r="A1176" i="16"/>
  <c r="A1177" i="16"/>
  <c r="A1178" i="16"/>
  <c r="A1179" i="16"/>
  <c r="A1180" i="16"/>
  <c r="A1181" i="16"/>
  <c r="A1182" i="16"/>
  <c r="A1183" i="16"/>
  <c r="A1184" i="16"/>
  <c r="A1185" i="16"/>
  <c r="A1186" i="16"/>
  <c r="A1187" i="16"/>
  <c r="A1188" i="16"/>
  <c r="A1189" i="16"/>
  <c r="A1190" i="16"/>
  <c r="A1191" i="16"/>
  <c r="A1192" i="16"/>
  <c r="A1193" i="16"/>
  <c r="A1194" i="16"/>
  <c r="A1195" i="16"/>
  <c r="A1196" i="16"/>
  <c r="A1197" i="16"/>
  <c r="A1198" i="16"/>
  <c r="A1199" i="16"/>
  <c r="A1200" i="16"/>
  <c r="A1201" i="16"/>
  <c r="A1202" i="16"/>
  <c r="A1203" i="16"/>
  <c r="A1204" i="16"/>
  <c r="A1205" i="16"/>
  <c r="A1206" i="16"/>
  <c r="A1207" i="16"/>
  <c r="A1208" i="16"/>
  <c r="A1209" i="16"/>
  <c r="A1210" i="16"/>
  <c r="A1211" i="16"/>
  <c r="A1212" i="16"/>
  <c r="A1213" i="16"/>
  <c r="A1214" i="16"/>
  <c r="A1215" i="16"/>
  <c r="A1216" i="16"/>
  <c r="A1217" i="16"/>
  <c r="A1218" i="16"/>
  <c r="A1219" i="16"/>
  <c r="A1220" i="16"/>
  <c r="A1221" i="16"/>
  <c r="A1222" i="16"/>
  <c r="A1223" i="16"/>
  <c r="A1224" i="16"/>
  <c r="A1225" i="16"/>
  <c r="A1226" i="16"/>
  <c r="A1227" i="16"/>
  <c r="A1228" i="16"/>
  <c r="A1229" i="16"/>
  <c r="A1230" i="16"/>
  <c r="A1231" i="16"/>
  <c r="A1232" i="16"/>
  <c r="A1233" i="16"/>
  <c r="A1234" i="16"/>
  <c r="A1235" i="16"/>
  <c r="A1236" i="16"/>
  <c r="A1237" i="16"/>
  <c r="A1238" i="16"/>
  <c r="A1239" i="16"/>
  <c r="A1240" i="16"/>
  <c r="A1241" i="16"/>
  <c r="A1242" i="16"/>
  <c r="A1243" i="16"/>
  <c r="A1244" i="16"/>
  <c r="A1245" i="16"/>
  <c r="A1246" i="16"/>
  <c r="A1247" i="16"/>
  <c r="A1248" i="16"/>
  <c r="A1249" i="16"/>
  <c r="A1250" i="16"/>
  <c r="A1251" i="16"/>
  <c r="A1252" i="16"/>
  <c r="A1253" i="16"/>
  <c r="A1254" i="16"/>
  <c r="A1255" i="16"/>
  <c r="A1256" i="16"/>
  <c r="A1257" i="16"/>
  <c r="A1258" i="16"/>
  <c r="A1259" i="16"/>
  <c r="A1260" i="16"/>
  <c r="A1261" i="16"/>
  <c r="A1262" i="16"/>
  <c r="A1263" i="16"/>
  <c r="A1264" i="16"/>
  <c r="A1265" i="16"/>
  <c r="A1266" i="16"/>
  <c r="A1267" i="16"/>
  <c r="A1268" i="16"/>
  <c r="A1269" i="16"/>
  <c r="A1270" i="16"/>
  <c r="A1271" i="16"/>
  <c r="A1272" i="16"/>
  <c r="A1273" i="16"/>
  <c r="A1274" i="16"/>
  <c r="A1275" i="16"/>
  <c r="A1276" i="16"/>
  <c r="A1277" i="16"/>
  <c r="A1278" i="16"/>
  <c r="A1279" i="16"/>
  <c r="A1280" i="16"/>
  <c r="A1281" i="16"/>
  <c r="A1282" i="16"/>
  <c r="A1283" i="16"/>
  <c r="A1284" i="16"/>
  <c r="A1285" i="16"/>
  <c r="A1286" i="16"/>
  <c r="A1287" i="16"/>
  <c r="A1288" i="16"/>
  <c r="A1289" i="16"/>
  <c r="A1290" i="16"/>
  <c r="A1291" i="16"/>
  <c r="A1292" i="16"/>
  <c r="A1293" i="16"/>
  <c r="A1294" i="16"/>
  <c r="A1295" i="16"/>
  <c r="A1296" i="16"/>
  <c r="A1297" i="16"/>
  <c r="A1298" i="16"/>
  <c r="A1299" i="16"/>
  <c r="A1300" i="16"/>
  <c r="A1301" i="16"/>
  <c r="A1302" i="16"/>
  <c r="A1303" i="16"/>
  <c r="A1304" i="16"/>
  <c r="A1305" i="16"/>
  <c r="A1306" i="16"/>
  <c r="A1307" i="16"/>
  <c r="A1308" i="16"/>
  <c r="A1309" i="16"/>
  <c r="A1310" i="16"/>
  <c r="A1311" i="16"/>
  <c r="A1312" i="16"/>
  <c r="A1313" i="16"/>
  <c r="A1314" i="16"/>
  <c r="A1315" i="16"/>
  <c r="A1316" i="16"/>
  <c r="A1317" i="16"/>
  <c r="A1318" i="16"/>
  <c r="A1319" i="16"/>
  <c r="A1320" i="16"/>
  <c r="A1321" i="16"/>
  <c r="A1322" i="16"/>
  <c r="A1323" i="16"/>
  <c r="A1324" i="16"/>
  <c r="A1325" i="16"/>
  <c r="A1326" i="16"/>
  <c r="A1327" i="16"/>
  <c r="A1328" i="16"/>
  <c r="A1329" i="16"/>
  <c r="A1330" i="16"/>
  <c r="A1331" i="16"/>
  <c r="A1332" i="16"/>
  <c r="A1333" i="16"/>
  <c r="A1334" i="16"/>
  <c r="A1335" i="16"/>
  <c r="A1336" i="16"/>
  <c r="A1337" i="16"/>
  <c r="A1338" i="16"/>
  <c r="A1339" i="16"/>
  <c r="A1340" i="16"/>
  <c r="A1341" i="16"/>
  <c r="A1342" i="16"/>
  <c r="A1343" i="16"/>
  <c r="A1344" i="16"/>
  <c r="A1345" i="16"/>
  <c r="A1346" i="16"/>
  <c r="A1347" i="16"/>
  <c r="A1348" i="16"/>
  <c r="A1349" i="16"/>
  <c r="A1350" i="16"/>
  <c r="A1351" i="16"/>
  <c r="A1352" i="16"/>
  <c r="A1353" i="16"/>
  <c r="A1354" i="16"/>
  <c r="A1355" i="16"/>
  <c r="A1356" i="16"/>
  <c r="A1357" i="16"/>
  <c r="A1358" i="16"/>
  <c r="A1359" i="16"/>
  <c r="A1360" i="16"/>
  <c r="A1361" i="16"/>
  <c r="A1362" i="16"/>
  <c r="A1363" i="16"/>
  <c r="A1364" i="16"/>
  <c r="A1365" i="16"/>
  <c r="A1366" i="16"/>
  <c r="A1367" i="16"/>
  <c r="A1368" i="16"/>
  <c r="A1369" i="16"/>
  <c r="A1370" i="16"/>
  <c r="A1371" i="16"/>
  <c r="A1372" i="16"/>
  <c r="A1373" i="16"/>
  <c r="A1374" i="16"/>
  <c r="A1375" i="16"/>
  <c r="A1376" i="16"/>
  <c r="A1377" i="16"/>
  <c r="A1378" i="16"/>
  <c r="A1379" i="16"/>
  <c r="A1380" i="16"/>
  <c r="A1381" i="16"/>
  <c r="A1382" i="16"/>
  <c r="A1383" i="16"/>
  <c r="A1384" i="16"/>
  <c r="A1385" i="16"/>
  <c r="A1386" i="16"/>
  <c r="A1387" i="16"/>
  <c r="A1388" i="16"/>
  <c r="A1389" i="16"/>
  <c r="A1390" i="16"/>
  <c r="A1391" i="16"/>
  <c r="A1392" i="16"/>
  <c r="A1393" i="16"/>
  <c r="A1394" i="16"/>
  <c r="A1395" i="16"/>
  <c r="A1396" i="16"/>
  <c r="A1397" i="16"/>
  <c r="A1398" i="16"/>
  <c r="A1399" i="16"/>
  <c r="A1400" i="16"/>
  <c r="A1401" i="16"/>
  <c r="A1402" i="16"/>
  <c r="A1403" i="16"/>
  <c r="A1404" i="16"/>
  <c r="A1405" i="16"/>
  <c r="A1406" i="16"/>
  <c r="A1407" i="16"/>
  <c r="A1408" i="16"/>
  <c r="A1409" i="16"/>
  <c r="A1410" i="16"/>
  <c r="A1411" i="16"/>
  <c r="A1412" i="16"/>
  <c r="A1413" i="16"/>
  <c r="A1414" i="16"/>
  <c r="A1415" i="16"/>
  <c r="A1416" i="16"/>
  <c r="A1417" i="16"/>
  <c r="A1418" i="16"/>
  <c r="A1419" i="16"/>
  <c r="A1420" i="16"/>
  <c r="A1421" i="16"/>
  <c r="A1422" i="16"/>
  <c r="A1423" i="16"/>
  <c r="A1424" i="16"/>
  <c r="A1425" i="16"/>
  <c r="A1426" i="16"/>
  <c r="A1427" i="16"/>
  <c r="A1428" i="16"/>
  <c r="A1429" i="16"/>
  <c r="A1430" i="16"/>
  <c r="A1431" i="16"/>
  <c r="A1432" i="16"/>
  <c r="A1433" i="16"/>
  <c r="A1434" i="16"/>
  <c r="A1435" i="16"/>
  <c r="A1436" i="16"/>
  <c r="A1437" i="16"/>
  <c r="A1438" i="16"/>
  <c r="A1439" i="16"/>
  <c r="A1440" i="16"/>
  <c r="A1441" i="16"/>
  <c r="A1442" i="16"/>
  <c r="A1443" i="16"/>
  <c r="A1444" i="16"/>
  <c r="A1445" i="16"/>
  <c r="A1446" i="16"/>
  <c r="A1447" i="16"/>
  <c r="A1448" i="16"/>
  <c r="A1449" i="16"/>
  <c r="A1450" i="16"/>
  <c r="A1451" i="16"/>
  <c r="A1452" i="16"/>
  <c r="A1453" i="16"/>
  <c r="A1454" i="16"/>
  <c r="A1455" i="16"/>
  <c r="A1456" i="16"/>
  <c r="A1457" i="16"/>
  <c r="A1458" i="16"/>
  <c r="A1459" i="16"/>
  <c r="A1460" i="16"/>
  <c r="A1461" i="16"/>
  <c r="A1462" i="16"/>
  <c r="A1463" i="16"/>
  <c r="A1464" i="16"/>
  <c r="A1465" i="16"/>
  <c r="A1466" i="16"/>
  <c r="A1467" i="16"/>
  <c r="A1468" i="16"/>
  <c r="A1469" i="16"/>
  <c r="A1470" i="16"/>
  <c r="A1471" i="16"/>
  <c r="A1472" i="16"/>
  <c r="A1473" i="16"/>
  <c r="A1474" i="16"/>
  <c r="A1475" i="16"/>
  <c r="A1476" i="16"/>
  <c r="A1477" i="16"/>
  <c r="A1478" i="16"/>
  <c r="A1479" i="16"/>
  <c r="A1480" i="16"/>
  <c r="A1481" i="16"/>
  <c r="A1482" i="16"/>
  <c r="A1483" i="16"/>
  <c r="A1484" i="16"/>
  <c r="A1485" i="16"/>
  <c r="A1486" i="16"/>
  <c r="A1487" i="16"/>
  <c r="A1488" i="16"/>
  <c r="A1489" i="16"/>
  <c r="A1490" i="16"/>
  <c r="A1491" i="16"/>
  <c r="A1492" i="16"/>
  <c r="A1493" i="16"/>
  <c r="A1494" i="16"/>
  <c r="A1495" i="16"/>
  <c r="A1496" i="16"/>
  <c r="A1497" i="16"/>
  <c r="A1498" i="16"/>
  <c r="A1499" i="16"/>
  <c r="A1500" i="16"/>
  <c r="A1501" i="16"/>
  <c r="A1502" i="16"/>
  <c r="A1503" i="16"/>
  <c r="A1504" i="16"/>
  <c r="A1505" i="16"/>
  <c r="A1506" i="16"/>
  <c r="A1507" i="16"/>
  <c r="A1508" i="16"/>
  <c r="A1509" i="16"/>
  <c r="A1510" i="16"/>
  <c r="A1511" i="16"/>
  <c r="A1512" i="16"/>
  <c r="A1513" i="16"/>
  <c r="A1514" i="16"/>
  <c r="A1515" i="16"/>
  <c r="A1516" i="16"/>
  <c r="A1517" i="16"/>
  <c r="A1518" i="16"/>
  <c r="A1519" i="16"/>
  <c r="A1520" i="16"/>
  <c r="A1521" i="16"/>
  <c r="A1522" i="16"/>
  <c r="A1523" i="16"/>
  <c r="A1524" i="16"/>
  <c r="A1525" i="16"/>
  <c r="A1526" i="16"/>
  <c r="A1527" i="16"/>
  <c r="A1528" i="16"/>
  <c r="A1529" i="16"/>
  <c r="A1530" i="16"/>
  <c r="A1531" i="16"/>
  <c r="A1532" i="16"/>
  <c r="A1533" i="16"/>
  <c r="A1534" i="16"/>
  <c r="A1535" i="16"/>
  <c r="A1536" i="16"/>
  <c r="A1537" i="16"/>
  <c r="A1538" i="16"/>
  <c r="A1539" i="16"/>
  <c r="A1540" i="16"/>
  <c r="A1541" i="16"/>
  <c r="A1542" i="16"/>
  <c r="A1543" i="16"/>
  <c r="A1544" i="16"/>
  <c r="A1545" i="16"/>
  <c r="A1546" i="16"/>
  <c r="A1547" i="16"/>
  <c r="A1548" i="16"/>
  <c r="A1549" i="16"/>
  <c r="A1550" i="16"/>
  <c r="A1551" i="16"/>
  <c r="A1552" i="16"/>
  <c r="A1553" i="16"/>
  <c r="A1554" i="16"/>
  <c r="A1555" i="16"/>
  <c r="A1556" i="16"/>
  <c r="A1557" i="16"/>
  <c r="A1558" i="16"/>
  <c r="A1559" i="16"/>
  <c r="A1560" i="16"/>
  <c r="A1561" i="16"/>
  <c r="A1562" i="16"/>
  <c r="A1563" i="16"/>
  <c r="A1564" i="16"/>
  <c r="A1565" i="16"/>
  <c r="A1566" i="16"/>
  <c r="A1567" i="16"/>
  <c r="A1568" i="16"/>
  <c r="A1569" i="16"/>
  <c r="A1570" i="16"/>
  <c r="A1571" i="16"/>
  <c r="A1572" i="16"/>
  <c r="A1573" i="16"/>
  <c r="A1574" i="16"/>
  <c r="A1575" i="16"/>
  <c r="A1576" i="16"/>
  <c r="A1577" i="16"/>
  <c r="A1578" i="16"/>
  <c r="A1579" i="16"/>
  <c r="A1580" i="16"/>
  <c r="A1581" i="16"/>
  <c r="A1582" i="16"/>
  <c r="A1583" i="16"/>
  <c r="A1584" i="16"/>
  <c r="A1585" i="16"/>
  <c r="A1586" i="16"/>
  <c r="A1587" i="16"/>
  <c r="A1588" i="16"/>
  <c r="A1589" i="16"/>
  <c r="A1590" i="16"/>
  <c r="A1591" i="16"/>
  <c r="A1592" i="16"/>
  <c r="A1593" i="16"/>
  <c r="A1594" i="16"/>
  <c r="A1595" i="16"/>
  <c r="A1596" i="16"/>
  <c r="A1597" i="16"/>
  <c r="A1598" i="16"/>
  <c r="A1599" i="16"/>
  <c r="A1600" i="16"/>
  <c r="A1601" i="16"/>
  <c r="A1602" i="16"/>
  <c r="A1603" i="16"/>
  <c r="A1604" i="16"/>
  <c r="A1605" i="16"/>
  <c r="A1606" i="16"/>
  <c r="A1607" i="16"/>
  <c r="A1608" i="16"/>
  <c r="A1609" i="16"/>
  <c r="A1610" i="16"/>
  <c r="A1611" i="16"/>
  <c r="A1612" i="16"/>
  <c r="A1613" i="16"/>
  <c r="A1614" i="16"/>
  <c r="A1615" i="16"/>
  <c r="A1616" i="16"/>
  <c r="A1617" i="16"/>
  <c r="A1618" i="16"/>
  <c r="A1619" i="16"/>
  <c r="A1620" i="16"/>
  <c r="A1621" i="16"/>
  <c r="A1622" i="16"/>
  <c r="A1623" i="16"/>
  <c r="A1624" i="16"/>
  <c r="A1625" i="16"/>
  <c r="A1626" i="16"/>
  <c r="A1627" i="16"/>
  <c r="A1628" i="16"/>
  <c r="A1629" i="16"/>
  <c r="A1630" i="16"/>
  <c r="A1631" i="16"/>
  <c r="A1632" i="16"/>
  <c r="A1633" i="16"/>
  <c r="A1634" i="16"/>
  <c r="A1635" i="16"/>
  <c r="A1636" i="16"/>
  <c r="A1637" i="16"/>
  <c r="A1638" i="16"/>
  <c r="A1639" i="16"/>
  <c r="A1640" i="16"/>
  <c r="A1641" i="16"/>
  <c r="A1642" i="16"/>
  <c r="A1643" i="16"/>
  <c r="A1644" i="16"/>
  <c r="A1645" i="16"/>
  <c r="A1646" i="16"/>
  <c r="A1647" i="16"/>
  <c r="A1648" i="16"/>
  <c r="A1649" i="16"/>
  <c r="A1650" i="16"/>
  <c r="A1651" i="16"/>
  <c r="A1652" i="16"/>
  <c r="A1653" i="16"/>
  <c r="A1654" i="16"/>
  <c r="A1655" i="16"/>
  <c r="A1656" i="16"/>
  <c r="A1657" i="16"/>
  <c r="A1658" i="16"/>
  <c r="A1659" i="16"/>
  <c r="A1660" i="16"/>
  <c r="A1661" i="16"/>
  <c r="A1662" i="16"/>
  <c r="A1663" i="16"/>
  <c r="A1664" i="16"/>
  <c r="A1665" i="16"/>
  <c r="A1666" i="16"/>
  <c r="A1667" i="16"/>
  <c r="A1668" i="16"/>
  <c r="A1669" i="16"/>
  <c r="A1670" i="16"/>
  <c r="A1671" i="16"/>
  <c r="A1672" i="16"/>
  <c r="A1673" i="16"/>
  <c r="A1674" i="16"/>
  <c r="A1675" i="16"/>
  <c r="A1676" i="16"/>
  <c r="A1677" i="16"/>
  <c r="A1678" i="16"/>
  <c r="A1679" i="16"/>
  <c r="A1680" i="16"/>
  <c r="A1681" i="16"/>
  <c r="A1682" i="16"/>
  <c r="A1683" i="16"/>
  <c r="A1684" i="16"/>
  <c r="A1685" i="16"/>
  <c r="A1686" i="16"/>
  <c r="A1687" i="16"/>
  <c r="A1688" i="16"/>
  <c r="A1689" i="16"/>
  <c r="A1690" i="16"/>
  <c r="A1691" i="16"/>
  <c r="A1692" i="16"/>
  <c r="A1693" i="16"/>
  <c r="A1694" i="16"/>
  <c r="A1695" i="16"/>
  <c r="A1696" i="16"/>
  <c r="A1697" i="16"/>
  <c r="A1698" i="16"/>
  <c r="A1699" i="16"/>
  <c r="A1700" i="16"/>
  <c r="A1701" i="16"/>
  <c r="A1702" i="16"/>
  <c r="A1703" i="16"/>
  <c r="A1704" i="16"/>
  <c r="A1705" i="16"/>
  <c r="A1706" i="16"/>
  <c r="A1707" i="16"/>
  <c r="A1708" i="16"/>
  <c r="A1709" i="16"/>
  <c r="A1710" i="16"/>
  <c r="A1711" i="16"/>
  <c r="A1712" i="16"/>
  <c r="A1713" i="16"/>
  <c r="A1714" i="16"/>
  <c r="A1715" i="16"/>
  <c r="A1716" i="16"/>
  <c r="A1717" i="16"/>
  <c r="A1718" i="16"/>
  <c r="A1719" i="16"/>
  <c r="A1720" i="16"/>
  <c r="A1721" i="16"/>
  <c r="A1722" i="16"/>
  <c r="A1723" i="16"/>
  <c r="A1724" i="16"/>
  <c r="A1725" i="16"/>
  <c r="A1726" i="16"/>
  <c r="A1727" i="16"/>
  <c r="A1728" i="16"/>
  <c r="A1729" i="16"/>
  <c r="A1730" i="16"/>
  <c r="A1731" i="16"/>
  <c r="A1732" i="16"/>
  <c r="A1733" i="16"/>
  <c r="A1734" i="16"/>
  <c r="A1735" i="16"/>
  <c r="A1736" i="16"/>
  <c r="A1737" i="16"/>
  <c r="A1738" i="16"/>
  <c r="A1739" i="16"/>
  <c r="A1740" i="16"/>
  <c r="A1741" i="16"/>
  <c r="A1742" i="16"/>
  <c r="A1743" i="16"/>
  <c r="A1744" i="16"/>
  <c r="A1745" i="16"/>
  <c r="A1746" i="16"/>
  <c r="A1747" i="16"/>
  <c r="A1748" i="16"/>
  <c r="A1749" i="16"/>
  <c r="A1750" i="16"/>
  <c r="A1751" i="16"/>
  <c r="A1752" i="16"/>
  <c r="A1753" i="16"/>
  <c r="A1754" i="16"/>
  <c r="A1755" i="16"/>
  <c r="A1756" i="16"/>
  <c r="A1757" i="16"/>
  <c r="A1758" i="16"/>
  <c r="A1759" i="16"/>
  <c r="A1760" i="16"/>
  <c r="A1761" i="16"/>
  <c r="A1762" i="16"/>
  <c r="A1763" i="16"/>
  <c r="A1764" i="16"/>
  <c r="A1765" i="16"/>
  <c r="A1766" i="16"/>
  <c r="A1767" i="16"/>
  <c r="A1768" i="16"/>
  <c r="A1769" i="16"/>
  <c r="A1770" i="16"/>
  <c r="A1771" i="16"/>
  <c r="A1772" i="16"/>
  <c r="A1773" i="16"/>
  <c r="A1774" i="16"/>
  <c r="A1775" i="16"/>
  <c r="A1776" i="16"/>
  <c r="A1777" i="16"/>
  <c r="A1778" i="16"/>
  <c r="A1779" i="16"/>
  <c r="A1780" i="16"/>
  <c r="A1781" i="16"/>
  <c r="A1782" i="16"/>
  <c r="A1783" i="16"/>
  <c r="A1784" i="16"/>
  <c r="A1785" i="16"/>
  <c r="A1786" i="16"/>
  <c r="A1787" i="16"/>
  <c r="A1788" i="16"/>
  <c r="A1789" i="16"/>
  <c r="A1790" i="16"/>
  <c r="A1791" i="16"/>
  <c r="A1792" i="16"/>
  <c r="A1793" i="16"/>
  <c r="A1794" i="16"/>
  <c r="A1795" i="16"/>
  <c r="A1796" i="16"/>
  <c r="A1797" i="16"/>
  <c r="A1798" i="16"/>
  <c r="A1799" i="16"/>
  <c r="A1800" i="16"/>
  <c r="A1801" i="16"/>
  <c r="A1802" i="16"/>
  <c r="A1803" i="16"/>
  <c r="A1804" i="16"/>
  <c r="A1805" i="16"/>
  <c r="A1806" i="16"/>
  <c r="A1807" i="16"/>
  <c r="A1808" i="16"/>
  <c r="A1809" i="16"/>
  <c r="A1810" i="16"/>
  <c r="A1811" i="16"/>
  <c r="A1812" i="16"/>
  <c r="A1813" i="16"/>
  <c r="A1814" i="16"/>
  <c r="A1815" i="16"/>
  <c r="A1816" i="16"/>
  <c r="A1817" i="16"/>
  <c r="A1818" i="16"/>
  <c r="A1819" i="16"/>
  <c r="A1820" i="16"/>
  <c r="A1821" i="16"/>
  <c r="A1822" i="16"/>
  <c r="A1823" i="16"/>
  <c r="A1824" i="16"/>
  <c r="A1825" i="16"/>
  <c r="A1826" i="16"/>
  <c r="A1827" i="16"/>
  <c r="A1828" i="16"/>
  <c r="A1829" i="16"/>
  <c r="A1830" i="16"/>
  <c r="A1831" i="16"/>
  <c r="A1832" i="16"/>
  <c r="A1833" i="16"/>
  <c r="A1834" i="16"/>
  <c r="A1835" i="16"/>
  <c r="A1836" i="16"/>
  <c r="A1837" i="16"/>
  <c r="A1838" i="16"/>
  <c r="A1839" i="16"/>
  <c r="A1840" i="16"/>
  <c r="A1841" i="16"/>
  <c r="A1842" i="16"/>
  <c r="A1843" i="16"/>
  <c r="A1844" i="16"/>
  <c r="A1845" i="16"/>
  <c r="A1846" i="16"/>
  <c r="A1847" i="16"/>
  <c r="A1848" i="16"/>
  <c r="A1849" i="16"/>
  <c r="A1850" i="16"/>
  <c r="A1851" i="16"/>
  <c r="A1852" i="16"/>
  <c r="A1853" i="16"/>
  <c r="A1854" i="16"/>
  <c r="A1855" i="16"/>
  <c r="A1856" i="16"/>
  <c r="A1857" i="16"/>
  <c r="A1858" i="16"/>
  <c r="A1859" i="16"/>
  <c r="A1860" i="16"/>
  <c r="A1861" i="16"/>
  <c r="A1862" i="16"/>
  <c r="A1863" i="16"/>
  <c r="A1864" i="16"/>
  <c r="A1865" i="16"/>
  <c r="A1866" i="16"/>
  <c r="A1867" i="16"/>
  <c r="A1868" i="16"/>
  <c r="A1869" i="16"/>
  <c r="A1870" i="16"/>
  <c r="A1871" i="16"/>
  <c r="A1872" i="16"/>
  <c r="A1873" i="16"/>
  <c r="A1874" i="16"/>
  <c r="A1875" i="16"/>
  <c r="A1876" i="16"/>
  <c r="A1877" i="16"/>
  <c r="A1878" i="16"/>
  <c r="A1879" i="16"/>
  <c r="A1880" i="16"/>
  <c r="A1881" i="16"/>
  <c r="A1882" i="16"/>
  <c r="A1883" i="16"/>
  <c r="A1884" i="16"/>
  <c r="A1885" i="16"/>
  <c r="A1886" i="16"/>
  <c r="A1887" i="16"/>
  <c r="A1888" i="16"/>
  <c r="A1889" i="16"/>
  <c r="A1890" i="16"/>
  <c r="A1891" i="16"/>
  <c r="A1892" i="16"/>
  <c r="A1893" i="16"/>
  <c r="A1894" i="16"/>
  <c r="A1895" i="16"/>
  <c r="A1896" i="16"/>
  <c r="A1897" i="16"/>
  <c r="A1898" i="16"/>
  <c r="A1899" i="16"/>
  <c r="A1900" i="16"/>
  <c r="A1901" i="16"/>
  <c r="A1902" i="16"/>
  <c r="A1903" i="16"/>
  <c r="A1904" i="16"/>
  <c r="A1905" i="16"/>
  <c r="A1906" i="16"/>
  <c r="A1907" i="16"/>
  <c r="A1908" i="16"/>
  <c r="A1909" i="16"/>
  <c r="A1910" i="16"/>
  <c r="A1911" i="16"/>
  <c r="A1912" i="16"/>
  <c r="A1913" i="16"/>
  <c r="A1914" i="16"/>
  <c r="A1915" i="16"/>
  <c r="A1916" i="16"/>
  <c r="A1917" i="16"/>
  <c r="A1918" i="16"/>
  <c r="A1919" i="16"/>
  <c r="A1920" i="16"/>
  <c r="A1921" i="16"/>
  <c r="A1922" i="16"/>
  <c r="A1923" i="16"/>
  <c r="A1924" i="16"/>
  <c r="A1925" i="16"/>
  <c r="A1926" i="16"/>
  <c r="A1927" i="16"/>
  <c r="A1928" i="16"/>
  <c r="A1929" i="16"/>
  <c r="A1930" i="16"/>
  <c r="A1931" i="16"/>
  <c r="A1932" i="16"/>
  <c r="A1933" i="16"/>
  <c r="A1934" i="16"/>
  <c r="A1935" i="16"/>
  <c r="A1936" i="16"/>
  <c r="A1937" i="16"/>
  <c r="A1938" i="16"/>
  <c r="A1939" i="16"/>
  <c r="A1940" i="16"/>
  <c r="A1941" i="16"/>
  <c r="A1942" i="16"/>
  <c r="A1943" i="16"/>
  <c r="A1944" i="16"/>
  <c r="A1945" i="16"/>
  <c r="A1946" i="16"/>
  <c r="A1947" i="16"/>
  <c r="A1948" i="16"/>
  <c r="A1949" i="16"/>
  <c r="A1950" i="16"/>
  <c r="A1951" i="16"/>
  <c r="A1952" i="16"/>
  <c r="A1953" i="16"/>
  <c r="A1954" i="16"/>
  <c r="A1955" i="16"/>
  <c r="A1956" i="16"/>
  <c r="A1957" i="16"/>
  <c r="A1958" i="16"/>
  <c r="A1959" i="16"/>
  <c r="A1960" i="16"/>
  <c r="A1961" i="16"/>
  <c r="A1962" i="16"/>
  <c r="A1963" i="16"/>
  <c r="A1964" i="16"/>
  <c r="A1965" i="16"/>
  <c r="A1966" i="16"/>
  <c r="A1967" i="16"/>
  <c r="A1968" i="16"/>
  <c r="A1969" i="16"/>
  <c r="A1970" i="16"/>
  <c r="A1971" i="16"/>
  <c r="A1972" i="16"/>
  <c r="A1973" i="16"/>
  <c r="A1974" i="16"/>
  <c r="A1975" i="16"/>
  <c r="A1976" i="16"/>
  <c r="A1977" i="16"/>
  <c r="A1978" i="16"/>
  <c r="A1979" i="16"/>
  <c r="A1980" i="16"/>
  <c r="A1981" i="16"/>
  <c r="A1982" i="16"/>
  <c r="A1983" i="16"/>
  <c r="A1984" i="16"/>
  <c r="A1985" i="16"/>
  <c r="A1986" i="16"/>
  <c r="A1987" i="16"/>
  <c r="A1988" i="16"/>
  <c r="A1989" i="16"/>
  <c r="A1990" i="16"/>
  <c r="A1991" i="16"/>
  <c r="A1992" i="16"/>
  <c r="A1993" i="16"/>
  <c r="A1994" i="16"/>
  <c r="A1995" i="16"/>
  <c r="A1996" i="16"/>
  <c r="A1997" i="16"/>
  <c r="A1998" i="16"/>
  <c r="A1999" i="16"/>
  <c r="A2000" i="16"/>
  <c r="A2001" i="16"/>
  <c r="A2002" i="16"/>
  <c r="A2003" i="16"/>
  <c r="A2004" i="16"/>
  <c r="A2005" i="16"/>
  <c r="A2006" i="16"/>
  <c r="A2007" i="16"/>
  <c r="A2008" i="16"/>
  <c r="A2009" i="16"/>
  <c r="A2010" i="16"/>
  <c r="A2011" i="16"/>
  <c r="A2012" i="16"/>
  <c r="A2013" i="16"/>
  <c r="A2014" i="16"/>
  <c r="A2015" i="16"/>
  <c r="A2016" i="16"/>
  <c r="A2017" i="16"/>
  <c r="A2018" i="16"/>
  <c r="A2019" i="16"/>
  <c r="A2020" i="16"/>
  <c r="A2021" i="16"/>
  <c r="A2022" i="16"/>
  <c r="A2023" i="16"/>
  <c r="A2024" i="16"/>
  <c r="A2025" i="16"/>
  <c r="A2026" i="16"/>
  <c r="A2027" i="16"/>
  <c r="A2028" i="16"/>
  <c r="A2029" i="16"/>
  <c r="A2030" i="16"/>
  <c r="A2031" i="16"/>
  <c r="A2032" i="16"/>
  <c r="A2033" i="16"/>
  <c r="A2034" i="16"/>
  <c r="A2035" i="16"/>
  <c r="A2036" i="16"/>
  <c r="A2037" i="16"/>
  <c r="A2038" i="16"/>
  <c r="A2039" i="16"/>
  <c r="A2040" i="16"/>
  <c r="A2041" i="16"/>
  <c r="A2042" i="16"/>
  <c r="A2043" i="16"/>
  <c r="A2044" i="16"/>
  <c r="A2045" i="16"/>
  <c r="A2046" i="16"/>
  <c r="A2047" i="16"/>
  <c r="A2048" i="16"/>
  <c r="A2049" i="16"/>
  <c r="A2050" i="16"/>
  <c r="A2051" i="16"/>
  <c r="A2052" i="16"/>
  <c r="A2053" i="16"/>
  <c r="A2054" i="16"/>
  <c r="A2055" i="16"/>
  <c r="A2056" i="16"/>
  <c r="A2057" i="16"/>
  <c r="A2058" i="16"/>
  <c r="A2059" i="16"/>
  <c r="A2060" i="16"/>
  <c r="A2061" i="16"/>
  <c r="A2062" i="16"/>
  <c r="A2063" i="16"/>
  <c r="A2064" i="16"/>
  <c r="A2065" i="16"/>
  <c r="A2066" i="16"/>
  <c r="A2067" i="16"/>
  <c r="A2068" i="16"/>
  <c r="A2069" i="16"/>
  <c r="A2070" i="16"/>
  <c r="A2071" i="16"/>
  <c r="A2072" i="16"/>
  <c r="A2073" i="16"/>
  <c r="A2074" i="16"/>
  <c r="A2075" i="16"/>
  <c r="A2076" i="16"/>
  <c r="A2077" i="16"/>
  <c r="A2078" i="16"/>
  <c r="A2079" i="16"/>
  <c r="A2080" i="16"/>
  <c r="A2081" i="16"/>
  <c r="A2082" i="16"/>
  <c r="A2083" i="16"/>
  <c r="A2084" i="16"/>
  <c r="A2085" i="16"/>
  <c r="A2086" i="16"/>
  <c r="A2087" i="16"/>
  <c r="A2088" i="16"/>
  <c r="A2089" i="16"/>
  <c r="A2090" i="16"/>
  <c r="A2091" i="16"/>
  <c r="A2092" i="16"/>
  <c r="A2093" i="16"/>
  <c r="A2094" i="16"/>
  <c r="A2095" i="16"/>
  <c r="A2096" i="16"/>
  <c r="A2097" i="16"/>
  <c r="A2098" i="16"/>
  <c r="A2099" i="16"/>
  <c r="A2100" i="16"/>
  <c r="A2101" i="16"/>
  <c r="A2102" i="16"/>
  <c r="A2103" i="16"/>
  <c r="A2104" i="16"/>
  <c r="A2105" i="16"/>
  <c r="A2106" i="16"/>
  <c r="A2107" i="16"/>
  <c r="A2108" i="16"/>
  <c r="A2109" i="16"/>
  <c r="A2110" i="16"/>
  <c r="A2111" i="16"/>
  <c r="A2112" i="16"/>
  <c r="A2113" i="16"/>
  <c r="A2114" i="16"/>
  <c r="A2115" i="16"/>
  <c r="A2116" i="16"/>
  <c r="A2117" i="16"/>
  <c r="A2118" i="16"/>
  <c r="A2119" i="16"/>
  <c r="A2120" i="16"/>
  <c r="A2121" i="16"/>
  <c r="A2122" i="16"/>
  <c r="A2123" i="16"/>
  <c r="A2124" i="16"/>
  <c r="A2125" i="16"/>
  <c r="A2126" i="16"/>
  <c r="A2127" i="16"/>
  <c r="A2128" i="16"/>
  <c r="A2129" i="16"/>
  <c r="A2130" i="16"/>
  <c r="A2131" i="16"/>
  <c r="A2132" i="16"/>
  <c r="A2133" i="16"/>
  <c r="A2134" i="16"/>
  <c r="A2135" i="16"/>
  <c r="A2136" i="16"/>
  <c r="A2137" i="16"/>
  <c r="A2138" i="16"/>
  <c r="A2139" i="16"/>
  <c r="A2140" i="16"/>
  <c r="A2141" i="16"/>
  <c r="A2142" i="16"/>
  <c r="A2143" i="16"/>
  <c r="A2144" i="16"/>
  <c r="A2145" i="16"/>
  <c r="A2146" i="16"/>
  <c r="A2147" i="16"/>
  <c r="A2148" i="16"/>
  <c r="A2149" i="16"/>
  <c r="A2150" i="16"/>
  <c r="A2151" i="16"/>
  <c r="A2152" i="16"/>
  <c r="A2153" i="16"/>
  <c r="A2154" i="16"/>
  <c r="A2155" i="16"/>
  <c r="A2156" i="16"/>
  <c r="A2157" i="16"/>
  <c r="A2158" i="16"/>
  <c r="A2159" i="16"/>
  <c r="A2160" i="16"/>
  <c r="A2161" i="16"/>
  <c r="A2162" i="16"/>
  <c r="A2163" i="16"/>
  <c r="A2164" i="16"/>
  <c r="A2165" i="16"/>
  <c r="A2166" i="16"/>
  <c r="A2167" i="16"/>
  <c r="A2168" i="16"/>
  <c r="A2169" i="16"/>
  <c r="A2170" i="16"/>
  <c r="A2171" i="16"/>
  <c r="A2172" i="16"/>
  <c r="A2173" i="16"/>
  <c r="A2174" i="16"/>
  <c r="A2175" i="16"/>
  <c r="A2176" i="16"/>
  <c r="A2177" i="16"/>
  <c r="A2178" i="16"/>
  <c r="A2179" i="16"/>
  <c r="A2180" i="16"/>
  <c r="A2181" i="16"/>
  <c r="A2182" i="16"/>
  <c r="A2183" i="16"/>
  <c r="A2184" i="16"/>
  <c r="A2185" i="16"/>
  <c r="A2186" i="16"/>
  <c r="A2187" i="16"/>
  <c r="A2188" i="16"/>
  <c r="A2189" i="16"/>
  <c r="A2190" i="16"/>
  <c r="A2191" i="16"/>
  <c r="A2192" i="16"/>
  <c r="A2193" i="16"/>
  <c r="A2194" i="16"/>
  <c r="A2195" i="16"/>
  <c r="A2196" i="16"/>
  <c r="A2197" i="16"/>
  <c r="A2198" i="16"/>
  <c r="A2199" i="16"/>
  <c r="A2200" i="16"/>
  <c r="A2201" i="16"/>
  <c r="A2202" i="16"/>
  <c r="A2203" i="16"/>
  <c r="A2204" i="16"/>
  <c r="A2206" i="16"/>
  <c r="A2207" i="16"/>
  <c r="A2208" i="16"/>
  <c r="A2209" i="16"/>
  <c r="A2210" i="16"/>
  <c r="A4" i="16"/>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 i="16"/>
  <c r="O111" i="15" l="1" a="1"/>
  <c r="O111" i="15" s="1"/>
  <c r="O109" i="15" a="1"/>
  <c r="O109" i="15" s="1"/>
  <c r="O108" i="15" a="1"/>
  <c r="O108" i="15" s="1"/>
  <c r="O100" i="15" a="1"/>
  <c r="O100" i="15" s="1"/>
  <c r="J111" i="15" a="1"/>
  <c r="J111" i="15" s="1"/>
  <c r="J109" i="15" a="1"/>
  <c r="J109" i="15" s="1"/>
  <c r="J108" i="15" a="1"/>
  <c r="J108" i="15" s="1"/>
  <c r="AM35" i="16" a="1"/>
  <c r="AM35" i="16" s="1"/>
  <c r="J101" i="15" a="1"/>
  <c r="J101" i="15" s="1"/>
  <c r="AJ28" i="16" a="1"/>
  <c r="AJ28" i="16" s="1"/>
  <c r="AE23" i="16" a="1"/>
  <c r="AE23" i="16" s="1"/>
  <c r="AD13" i="16" a="1"/>
  <c r="AD13" i="16" s="1"/>
  <c r="S108" i="15" a="1"/>
  <c r="S108" i="15" s="1"/>
  <c r="S109" i="15" a="1"/>
  <c r="S109" i="15" s="1"/>
  <c r="S101" i="15" a="1"/>
  <c r="S101" i="15" s="1"/>
  <c r="Q108" i="15" a="1"/>
  <c r="Q108" i="15" s="1"/>
  <c r="Q109" i="15" a="1"/>
  <c r="Q109" i="15" s="1"/>
  <c r="E125" i="15" a="1"/>
  <c r="E125" i="15" s="1"/>
  <c r="E111" i="15" a="1"/>
  <c r="E111" i="15" s="1"/>
  <c r="E119" i="15" a="1"/>
  <c r="E119" i="15" s="1"/>
  <c r="E109" i="15" a="1"/>
  <c r="E109" i="15" s="1"/>
  <c r="E108" i="15" a="1"/>
  <c r="E108" i="15" s="1"/>
  <c r="E107" i="15" a="1"/>
  <c r="E107" i="15" s="1"/>
  <c r="S114" i="15" a="1"/>
  <c r="S114" i="15" s="1"/>
  <c r="AD28" i="16" a="1"/>
  <c r="AD28" i="16" s="1"/>
  <c r="AS28" i="16" a="1"/>
  <c r="AS28" i="16" s="1"/>
  <c r="O113" i="15" a="1"/>
  <c r="O113" i="15" s="1"/>
  <c r="Q124" i="15" a="1"/>
  <c r="Q124" i="15" s="1"/>
  <c r="AQ28" i="16" a="1"/>
  <c r="AQ28" i="16" s="1"/>
  <c r="AR29" i="16" a="1"/>
  <c r="AR29" i="16" s="1"/>
  <c r="AR35" i="16" a="1"/>
  <c r="AR35" i="16" s="1"/>
  <c r="E101" i="15" a="1"/>
  <c r="E101" i="15" s="1"/>
  <c r="E124" i="15" a="1"/>
  <c r="E124" i="15" s="1"/>
  <c r="J103" i="15" a="1"/>
  <c r="J103" i="15" s="1"/>
  <c r="J120" i="15" a="1"/>
  <c r="J120" i="15" s="1"/>
  <c r="O112" i="15" a="1"/>
  <c r="O112" i="15" s="1"/>
  <c r="Q106" i="15" a="1"/>
  <c r="Q106" i="15" s="1"/>
  <c r="Q123" i="15" a="1"/>
  <c r="Q123" i="15" s="1"/>
  <c r="S115" i="15" a="1"/>
  <c r="S115" i="15" s="1"/>
  <c r="S116" i="15" a="1"/>
  <c r="S116" i="15" s="1"/>
  <c r="AP28" i="16" a="1"/>
  <c r="AP28" i="16" s="1"/>
  <c r="AQ29" i="16" a="1"/>
  <c r="AQ29" i="16" s="1"/>
  <c r="AQ35" i="16" a="1"/>
  <c r="AQ35" i="16" s="1"/>
  <c r="E106" i="15" a="1"/>
  <c r="E106" i="15" s="1"/>
  <c r="E123" i="15" a="1"/>
  <c r="E123" i="15" s="1"/>
  <c r="J119" i="15" a="1"/>
  <c r="J119" i="15" s="1"/>
  <c r="Q105" i="15" a="1"/>
  <c r="Q105" i="15" s="1"/>
  <c r="Q122" i="15" a="1"/>
  <c r="Q122" i="15" s="1"/>
  <c r="AD23" i="16" a="1"/>
  <c r="AD23" i="16" s="1"/>
  <c r="AI15" i="16" a="1"/>
  <c r="AI15" i="16" s="1"/>
  <c r="J121" i="15" a="1"/>
  <c r="J121" i="15" s="1"/>
  <c r="AO28" i="16" a="1"/>
  <c r="AO28" i="16" s="1"/>
  <c r="AP29" i="16" a="1"/>
  <c r="AP29" i="16" s="1"/>
  <c r="AP35" i="16" a="1"/>
  <c r="AP35" i="16" s="1"/>
  <c r="E105" i="15" a="1"/>
  <c r="E105" i="15" s="1"/>
  <c r="E122" i="15" a="1"/>
  <c r="E122" i="15" s="1"/>
  <c r="J117" i="15" a="1"/>
  <c r="J117" i="15" s="1"/>
  <c r="Q104" i="15" a="1"/>
  <c r="Q104" i="15" s="1"/>
  <c r="Q121" i="15" a="1"/>
  <c r="Q121" i="15" s="1"/>
  <c r="S113" i="15" a="1"/>
  <c r="S113" i="15" s="1"/>
  <c r="AD29" i="16" a="1"/>
  <c r="AD29" i="16" s="1"/>
  <c r="AD40" i="16" s="1"/>
  <c r="AS35" i="16" a="1"/>
  <c r="AS35" i="16" s="1"/>
  <c r="J104" i="15" a="1"/>
  <c r="J104" i="15" s="1"/>
  <c r="Q107" i="15" a="1"/>
  <c r="Q107" i="15" s="1"/>
  <c r="AN28" i="16" a="1"/>
  <c r="AN28" i="16" s="1"/>
  <c r="AO29" i="16" a="1"/>
  <c r="AO29" i="16" s="1"/>
  <c r="AO35" i="16" a="1"/>
  <c r="AO35" i="16" s="1"/>
  <c r="E104" i="15" a="1"/>
  <c r="E104" i="15" s="1"/>
  <c r="E121" i="15" a="1"/>
  <c r="E121" i="15" s="1"/>
  <c r="J116" i="15" a="1"/>
  <c r="J116" i="15" s="1"/>
  <c r="O117" i="15" a="1"/>
  <c r="O117" i="15" s="1"/>
  <c r="Q103" i="15" a="1"/>
  <c r="Q103" i="15" s="1"/>
  <c r="Q120" i="15" a="1"/>
  <c r="Q120" i="15" s="1"/>
  <c r="S112" i="15" a="1"/>
  <c r="S112" i="15" s="1"/>
  <c r="AN35" i="16" a="1"/>
  <c r="AN35" i="16" s="1"/>
  <c r="E103" i="15" a="1"/>
  <c r="E103" i="15" s="1"/>
  <c r="E120" i="15" a="1"/>
  <c r="E120" i="15" s="1"/>
  <c r="J115" i="15" a="1"/>
  <c r="J115" i="15" s="1"/>
  <c r="O107" i="15" a="1"/>
  <c r="O107" i="15" s="1"/>
  <c r="P107" i="15" s="1"/>
  <c r="L51" i="14" s="1"/>
  <c r="Q119" i="15" a="1"/>
  <c r="Q119" i="15" s="1"/>
  <c r="S111" i="15" a="1"/>
  <c r="S111" i="15" s="1"/>
  <c r="AR28" i="16" a="1"/>
  <c r="AR28" i="16" s="1"/>
  <c r="AL28" i="16" a="1"/>
  <c r="AL28" i="16" s="1"/>
  <c r="AM29" i="16" a="1"/>
  <c r="AM29" i="16" s="1"/>
  <c r="E102" i="15" a="1"/>
  <c r="E102" i="15" s="1"/>
  <c r="J114" i="15" a="1"/>
  <c r="J114" i="15" s="1"/>
  <c r="O106" i="15" a="1"/>
  <c r="O106" i="15" s="1"/>
  <c r="P106" i="15" s="1"/>
  <c r="O125" i="15" a="1"/>
  <c r="O125" i="15" s="1"/>
  <c r="AN29" i="16" a="1"/>
  <c r="AN29" i="16" s="1"/>
  <c r="E116" i="15" a="1"/>
  <c r="E116" i="15" s="1"/>
  <c r="J113" i="15" a="1"/>
  <c r="J113" i="15" s="1"/>
  <c r="O105" i="15" a="1"/>
  <c r="O105" i="15" s="1"/>
  <c r="O124" i="15" a="1"/>
  <c r="O124" i="15" s="1"/>
  <c r="Q117" i="15" a="1"/>
  <c r="Q117" i="15" s="1"/>
  <c r="S102" i="15" a="1"/>
  <c r="S102" i="15" s="1"/>
  <c r="AS29" i="16" a="1"/>
  <c r="AS29" i="16" s="1"/>
  <c r="J112" i="15" a="1"/>
  <c r="J112" i="15" s="1"/>
  <c r="O104" i="15" a="1"/>
  <c r="O104" i="15" s="1"/>
  <c r="O123" i="15" a="1"/>
  <c r="O123" i="15" s="1"/>
  <c r="Q116" i="15" a="1"/>
  <c r="Q116" i="15" s="1"/>
  <c r="S125" i="15" a="1"/>
  <c r="S125" i="15" s="1"/>
  <c r="AL29" i="16" a="1"/>
  <c r="AL29" i="16" s="1"/>
  <c r="AL40" i="16" s="1"/>
  <c r="AG21" i="16" a="1"/>
  <c r="AG21" i="16" s="1"/>
  <c r="E115" i="15" a="1"/>
  <c r="E115" i="15" s="1"/>
  <c r="AI28" i="16" a="1"/>
  <c r="AI28" i="16" s="1"/>
  <c r="AJ29" i="16" a="1"/>
  <c r="AJ29" i="16" s="1"/>
  <c r="AS36" i="16" a="1"/>
  <c r="AS36" i="16" s="1"/>
  <c r="E114" i="15" a="1"/>
  <c r="E114" i="15" s="1"/>
  <c r="O103" i="15" a="1"/>
  <c r="O103" i="15" s="1"/>
  <c r="O122" i="15" a="1"/>
  <c r="O122" i="15" s="1"/>
  <c r="Q115" i="15" a="1"/>
  <c r="Q115" i="15" s="1"/>
  <c r="S106" i="15" a="1"/>
  <c r="S106" i="15" s="1"/>
  <c r="S124" i="15" a="1"/>
  <c r="S124" i="15" s="1"/>
  <c r="AE17" i="16" a="1"/>
  <c r="AE17" i="16" s="1"/>
  <c r="AK28" i="16" a="1"/>
  <c r="AK28" i="16" s="1"/>
  <c r="AK29" i="16" a="1"/>
  <c r="AK29" i="16" s="1"/>
  <c r="AK40" i="16" s="1"/>
  <c r="AH28" i="16" a="1"/>
  <c r="AH28" i="16" s="1"/>
  <c r="AI29" i="16" a="1"/>
  <c r="AI29" i="16" s="1"/>
  <c r="AR36" i="16" a="1"/>
  <c r="AR36" i="16" s="1"/>
  <c r="AR38" i="16" s="1"/>
  <c r="E113" i="15" a="1"/>
  <c r="E113" i="15" s="1"/>
  <c r="E100" i="15" a="1"/>
  <c r="E100" i="15" s="1"/>
  <c r="O102" i="15" a="1"/>
  <c r="O102" i="15" s="1"/>
  <c r="O121" i="15" a="1"/>
  <c r="O121" i="15" s="1"/>
  <c r="Q114" i="15" a="1"/>
  <c r="Q114" i="15" s="1"/>
  <c r="S105" i="15" a="1"/>
  <c r="S105" i="15" s="1"/>
  <c r="S123" i="15" a="1"/>
  <c r="S123" i="15" s="1"/>
  <c r="AE28" i="16" a="1"/>
  <c r="AE28" i="16" s="1"/>
  <c r="AM28" i="16" a="1"/>
  <c r="AM28" i="16" s="1"/>
  <c r="AG28" i="16" a="1"/>
  <c r="AG28" i="16" s="1"/>
  <c r="AH29" i="16" a="1"/>
  <c r="AH29" i="16" s="1"/>
  <c r="AH40" i="16" s="1"/>
  <c r="AQ36" i="16" a="1"/>
  <c r="AQ36" i="16" s="1"/>
  <c r="E112" i="15" a="1"/>
  <c r="E112" i="15" s="1"/>
  <c r="O101" i="15" a="1"/>
  <c r="O101" i="15" s="1"/>
  <c r="O120" i="15" a="1"/>
  <c r="O120" i="15" s="1"/>
  <c r="Q113" i="15" a="1"/>
  <c r="Q113" i="15" s="1"/>
  <c r="S104" i="15" a="1"/>
  <c r="S104" i="15" s="1"/>
  <c r="S122" i="15" a="1"/>
  <c r="S122" i="15" s="1"/>
  <c r="AF28" i="16" a="1"/>
  <c r="AF28" i="16" s="1"/>
  <c r="AG29" i="16" a="1"/>
  <c r="AG29" i="16" s="1"/>
  <c r="AP36" i="16" a="1"/>
  <c r="AP36" i="16" s="1"/>
  <c r="J102" i="15" a="1"/>
  <c r="J102" i="15" s="1"/>
  <c r="J125" i="15" a="1"/>
  <c r="J125" i="15" s="1"/>
  <c r="K125" i="15" s="1"/>
  <c r="O119" i="15" a="1"/>
  <c r="O119" i="15" s="1"/>
  <c r="Q112" i="15" a="1"/>
  <c r="Q112" i="15" s="1"/>
  <c r="R112" i="15" s="1"/>
  <c r="S103" i="15" a="1"/>
  <c r="S103" i="15" s="1"/>
  <c r="S121" i="15" a="1"/>
  <c r="S121" i="15" s="1"/>
  <c r="AF29" i="16" a="1"/>
  <c r="AF29" i="16" s="1"/>
  <c r="AO36" i="16" a="1"/>
  <c r="AO36" i="16" s="1"/>
  <c r="J107" i="15" a="1"/>
  <c r="J107" i="15" s="1"/>
  <c r="K107" i="15" s="1"/>
  <c r="J124" i="15" a="1"/>
  <c r="J124" i="15" s="1"/>
  <c r="O116" i="15" a="1"/>
  <c r="O116" i="15" s="1"/>
  <c r="Q111" i="15" a="1"/>
  <c r="Q111" i="15" s="1"/>
  <c r="S107" i="15" a="1"/>
  <c r="S107" i="15" s="1"/>
  <c r="S120" i="15" a="1"/>
  <c r="S120" i="15" s="1"/>
  <c r="AN36" i="16" a="1"/>
  <c r="AN36" i="16" s="1"/>
  <c r="E117" i="15" a="1"/>
  <c r="E117" i="15" s="1"/>
  <c r="J106" i="15" a="1"/>
  <c r="J106" i="15" s="1"/>
  <c r="J123" i="15" a="1"/>
  <c r="J123" i="15" s="1"/>
  <c r="O115" i="15" a="1"/>
  <c r="O115" i="15" s="1"/>
  <c r="Q101" i="15" a="1"/>
  <c r="Q101" i="15" s="1"/>
  <c r="S119" i="15" a="1"/>
  <c r="S119" i="15" s="1"/>
  <c r="AE29" i="16" a="1"/>
  <c r="AE29" i="16" s="1"/>
  <c r="AE40" i="16" s="1"/>
  <c r="AM36" i="16" a="1"/>
  <c r="AM36" i="16" s="1"/>
  <c r="AM38" i="16" s="1"/>
  <c r="J105" i="15" a="1"/>
  <c r="J105" i="15" s="1"/>
  <c r="J122" i="15" a="1"/>
  <c r="J122" i="15" s="1"/>
  <c r="O114" i="15" a="1"/>
  <c r="O114" i="15" s="1"/>
  <c r="Q102" i="15" a="1"/>
  <c r="Q102" i="15" s="1"/>
  <c r="R102" i="15" s="1"/>
  <c r="Q125" i="15" a="1"/>
  <c r="Q125" i="15" s="1"/>
  <c r="R125" i="15" s="1"/>
  <c r="S117" i="15" a="1"/>
  <c r="S117" i="15" s="1"/>
  <c r="AG22" i="16" a="1"/>
  <c r="AG22" i="16" s="1"/>
  <c r="AE13" i="16" a="1"/>
  <c r="AE13" i="16" s="1"/>
  <c r="AF18" i="16" a="1"/>
  <c r="AF18" i="16" s="1"/>
  <c r="AG23" i="16" a="1"/>
  <c r="AG23" i="16" s="1"/>
  <c r="AI18" i="16" a="1"/>
  <c r="AI18" i="16" s="1"/>
  <c r="AF17" i="16" a="1"/>
  <c r="AF17" i="16" s="1"/>
  <c r="AI17" i="16" a="1"/>
  <c r="AI17" i="16" s="1"/>
  <c r="AE14" i="16" a="1"/>
  <c r="AE14" i="16" s="1"/>
  <c r="AF19" i="16" a="1"/>
  <c r="AF19" i="16" s="1"/>
  <c r="AH13" i="16" a="1"/>
  <c r="AH13" i="16" s="1"/>
  <c r="AI19" i="16" a="1"/>
  <c r="AI19" i="16" s="1"/>
  <c r="AE15" i="16" a="1"/>
  <c r="AE15" i="16" s="1"/>
  <c r="AF20" i="16" a="1"/>
  <c r="AF20" i="16" s="1"/>
  <c r="AH14" i="16" a="1"/>
  <c r="AH14" i="16" s="1"/>
  <c r="AI20" i="16" a="1"/>
  <c r="AI20" i="16" s="1"/>
  <c r="AI21" i="16" a="1"/>
  <c r="AI21" i="16" s="1"/>
  <c r="AF22" i="16" a="1"/>
  <c r="AF22" i="16" s="1"/>
  <c r="AH16" i="16" a="1"/>
  <c r="AH16" i="16" s="1"/>
  <c r="AI22" i="16" a="1"/>
  <c r="AI22" i="16" s="1"/>
  <c r="AE16" i="16" a="1"/>
  <c r="AE16" i="16" s="1"/>
  <c r="AH17" i="16" a="1"/>
  <c r="AH17" i="16" s="1"/>
  <c r="AI23" i="16" a="1"/>
  <c r="AI23" i="16" s="1"/>
  <c r="AE19" i="16" a="1"/>
  <c r="AE19" i="16" s="1"/>
  <c r="AG13" i="16" a="1"/>
  <c r="AG13" i="16" s="1"/>
  <c r="AH18" i="16" a="1"/>
  <c r="AH18" i="16" s="1"/>
  <c r="AI13" i="16" a="1"/>
  <c r="AI13" i="16" s="1"/>
  <c r="AD15" i="16" a="1"/>
  <c r="AD15" i="16" s="1"/>
  <c r="AE20" i="16" a="1"/>
  <c r="AE20" i="16" s="1"/>
  <c r="AG14" i="16" a="1"/>
  <c r="AG14" i="16" s="1"/>
  <c r="AH19" i="16" a="1"/>
  <c r="AH19" i="16" s="1"/>
  <c r="AF16" i="16" a="1"/>
  <c r="AF16" i="16" s="1"/>
  <c r="AF23" i="16" a="1"/>
  <c r="AF23" i="16" s="1"/>
  <c r="AD16" i="16" a="1"/>
  <c r="AD16" i="16" s="1"/>
  <c r="AE21" i="16" a="1"/>
  <c r="AE21" i="16" s="1"/>
  <c r="AG15" i="16" a="1"/>
  <c r="AG15" i="16" s="1"/>
  <c r="AH20" i="16" a="1"/>
  <c r="AH20" i="16" s="1"/>
  <c r="AD22" i="16" a="1"/>
  <c r="AD22" i="16" s="1"/>
  <c r="AE18" i="16" a="1"/>
  <c r="AE18" i="16" s="1"/>
  <c r="AD17" i="16" a="1"/>
  <c r="AD17" i="16" s="1"/>
  <c r="AE22" i="16" a="1"/>
  <c r="AE22" i="16" s="1"/>
  <c r="AG16" i="16" a="1"/>
  <c r="AG16" i="16" s="1"/>
  <c r="AH21" i="16" a="1"/>
  <c r="AH21" i="16" s="1"/>
  <c r="AD14" i="16" a="1"/>
  <c r="AD14" i="16" s="1"/>
  <c r="AD18" i="16" a="1"/>
  <c r="AD18" i="16" s="1"/>
  <c r="AG17" i="16" a="1"/>
  <c r="AG17" i="16" s="1"/>
  <c r="AH22" i="16" a="1"/>
  <c r="AH22" i="16" s="1"/>
  <c r="AF21" i="16" a="1"/>
  <c r="AF21" i="16" s="1"/>
  <c r="AD19" i="16" a="1"/>
  <c r="AD19" i="16" s="1"/>
  <c r="AF13" i="16" a="1"/>
  <c r="AF13" i="16" s="1"/>
  <c r="AK13" i="16" s="1"/>
  <c r="AG18" i="16" a="1"/>
  <c r="AG18" i="16" s="1"/>
  <c r="AH23" i="16" a="1"/>
  <c r="AH23" i="16" s="1"/>
  <c r="AH15" i="16" a="1"/>
  <c r="AH15" i="16" s="1"/>
  <c r="AD20" i="16" a="1"/>
  <c r="AD20" i="16" s="1"/>
  <c r="AF14" i="16" a="1"/>
  <c r="AF14" i="16" s="1"/>
  <c r="AG19" i="16" a="1"/>
  <c r="AG19" i="16" s="1"/>
  <c r="AI14" i="16" a="1"/>
  <c r="AI14" i="16" s="1"/>
  <c r="AD21" i="16" a="1"/>
  <c r="AD21" i="16" s="1"/>
  <c r="AF15" i="16" a="1"/>
  <c r="AF15" i="16" s="1"/>
  <c r="AG20" i="16" a="1"/>
  <c r="AG20" i="16" s="1"/>
  <c r="AI16" i="16" a="1"/>
  <c r="AI16" i="16" s="1"/>
  <c r="AL13" i="16" l="1"/>
  <c r="P124" i="15"/>
  <c r="AL23" i="16"/>
  <c r="R106" i="15"/>
  <c r="AS40" i="16"/>
  <c r="AR40" i="16"/>
  <c r="AM40" i="16"/>
  <c r="F117" i="15"/>
  <c r="G117" i="15" s="1"/>
  <c r="F109" i="15"/>
  <c r="G109" i="15" s="1"/>
  <c r="F125" i="15"/>
  <c r="R109" i="15"/>
  <c r="K109" i="15"/>
  <c r="K111" i="15"/>
  <c r="F119" i="15"/>
  <c r="G119" i="15" s="1"/>
  <c r="P111" i="15"/>
  <c r="L55" i="14" s="1"/>
  <c r="F111" i="15"/>
  <c r="G111" i="15" s="1"/>
  <c r="G110" i="15" s="1"/>
  <c r="P108" i="15"/>
  <c r="L52" i="14" s="1"/>
  <c r="R52" i="14" s="1"/>
  <c r="P109" i="15"/>
  <c r="L53" i="14" s="1"/>
  <c r="R53" i="14" s="1"/>
  <c r="R104" i="15"/>
  <c r="P117" i="15"/>
  <c r="L61" i="14" s="1"/>
  <c r="R61" i="14" s="1"/>
  <c r="P125" i="15"/>
  <c r="L69" i="14" s="1"/>
  <c r="R105" i="15"/>
  <c r="J127" i="15"/>
  <c r="AI40" i="16"/>
  <c r="AI31" i="16"/>
  <c r="L50" i="14"/>
  <c r="R50" i="14" s="1"/>
  <c r="AJ40" i="16"/>
  <c r="AJ31" i="16"/>
  <c r="AJ41" i="16" s="1"/>
  <c r="O126" i="15"/>
  <c r="R117" i="15"/>
  <c r="O118" i="15"/>
  <c r="K112" i="15"/>
  <c r="J118" i="15"/>
  <c r="K121" i="15"/>
  <c r="S126" i="15"/>
  <c r="J110" i="15"/>
  <c r="R111" i="15"/>
  <c r="Q118" i="15"/>
  <c r="S110" i="15"/>
  <c r="R119" i="15"/>
  <c r="Q126" i="15"/>
  <c r="F101" i="15"/>
  <c r="J126" i="15"/>
  <c r="K119" i="15"/>
  <c r="F120" i="15"/>
  <c r="E126" i="15"/>
  <c r="F106" i="15"/>
  <c r="H106" i="15" s="1"/>
  <c r="L106" i="15" s="1"/>
  <c r="M106" i="15" s="1"/>
  <c r="K101" i="15"/>
  <c r="P100" i="15"/>
  <c r="L44" i="14" s="1"/>
  <c r="E110" i="15"/>
  <c r="O110" i="15"/>
  <c r="F112" i="15"/>
  <c r="E118" i="15"/>
  <c r="K117" i="15"/>
  <c r="R108" i="15"/>
  <c r="K108" i="15"/>
  <c r="F107" i="15"/>
  <c r="F108" i="15"/>
  <c r="Q110" i="15"/>
  <c r="R101" i="15"/>
  <c r="P105" i="15"/>
  <c r="AD31" i="16"/>
  <c r="AD41" i="16" s="1"/>
  <c r="R107" i="15"/>
  <c r="R103" i="15"/>
  <c r="AD30" i="16"/>
  <c r="K106" i="15"/>
  <c r="R51" i="14"/>
  <c r="AS37" i="16"/>
  <c r="F102" i="15"/>
  <c r="K105" i="15"/>
  <c r="AS38" i="16"/>
  <c r="AS31" i="16"/>
  <c r="AS30" i="16"/>
  <c r="AR37" i="16"/>
  <c r="R114" i="15"/>
  <c r="AG31" i="16"/>
  <c r="AG40" i="16"/>
  <c r="AF24" i="16"/>
  <c r="AD24" i="16"/>
  <c r="AN13" i="16" s="1"/>
  <c r="AH24" i="16"/>
  <c r="AS41" i="16" l="1"/>
  <c r="AP13" i="16"/>
  <c r="H109" i="15"/>
  <c r="L109" i="15" s="1"/>
  <c r="M109" i="15" s="1"/>
  <c r="J53" i="14" s="1"/>
  <c r="P53" i="14" s="1"/>
  <c r="G106" i="15"/>
  <c r="I106" i="15"/>
  <c r="J50" i="14"/>
  <c r="P50" i="14" s="1"/>
  <c r="L49" i="14"/>
  <c r="R49" i="14" s="1"/>
  <c r="R110" i="15"/>
  <c r="G120" i="15"/>
  <c r="H108" i="15"/>
  <c r="G108" i="15"/>
  <c r="H107" i="15"/>
  <c r="G107" i="15"/>
  <c r="H112" i="15"/>
  <c r="H101" i="15"/>
  <c r="G101" i="15"/>
  <c r="I109" i="15" l="1"/>
  <c r="L101" i="15"/>
  <c r="I107" i="15"/>
  <c r="L107" i="15"/>
  <c r="M107" i="15" s="1"/>
  <c r="J51" i="14" s="1"/>
  <c r="P51" i="14" s="1"/>
  <c r="I108" i="15"/>
  <c r="L108" i="15"/>
  <c r="M108" i="15" s="1"/>
  <c r="J52" i="14" s="1"/>
  <c r="P52" i="14" s="1"/>
  <c r="K42" i="14"/>
  <c r="Q42" i="14" s="1"/>
  <c r="P42" i="14"/>
  <c r="AI41" i="16"/>
  <c r="AF31" i="16"/>
  <c r="AF41" i="16" s="1"/>
  <c r="AG30" i="16"/>
  <c r="AH31" i="16"/>
  <c r="AH41" i="16" s="1"/>
  <c r="AJ30" i="16"/>
  <c r="AK30" i="16"/>
  <c r="AM30" i="16"/>
  <c r="AL14" i="16"/>
  <c r="AL17" i="16"/>
  <c r="AL18" i="16"/>
  <c r="AL22" i="16"/>
  <c r="AK14" i="16"/>
  <c r="AP38" i="16"/>
  <c r="AM37" i="16"/>
  <c r="M101" i="15" l="1"/>
  <c r="J45" i="14" s="1"/>
  <c r="P45" i="14" s="1"/>
  <c r="AF30" i="16"/>
  <c r="AH30" i="16"/>
  <c r="AE30" i="16"/>
  <c r="AI30" i="16"/>
  <c r="AQ30" i="16"/>
  <c r="AG41" i="16"/>
  <c r="AN31" i="16"/>
  <c r="AO30" i="16"/>
  <c r="AP37" i="16"/>
  <c r="AN30" i="16"/>
  <c r="P102" i="15"/>
  <c r="AN37" i="16"/>
  <c r="P112" i="15"/>
  <c r="L56" i="14" s="1"/>
  <c r="R113" i="15"/>
  <c r="F103" i="15"/>
  <c r="G103" i="15" s="1"/>
  <c r="S118" i="15"/>
  <c r="G112" i="15"/>
  <c r="L42" i="14"/>
  <c r="R42" i="14" s="1"/>
  <c r="F104" i="15"/>
  <c r="G104" i="15" s="1"/>
  <c r="AK19" i="16"/>
  <c r="AK15" i="16"/>
  <c r="AL19" i="16"/>
  <c r="AL15" i="16"/>
  <c r="AK23" i="16"/>
  <c r="AK18" i="16"/>
  <c r="AN40" i="16"/>
  <c r="AE24" i="16"/>
  <c r="AO13" i="16" s="1"/>
  <c r="AK21" i="16"/>
  <c r="AK17" i="16"/>
  <c r="AK22" i="16"/>
  <c r="AL21" i="16"/>
  <c r="AQ40" i="16"/>
  <c r="K102" i="15"/>
  <c r="AN21" i="16"/>
  <c r="AO21" i="16"/>
  <c r="AK20" i="16"/>
  <c r="AK16" i="16"/>
  <c r="AL20" i="16"/>
  <c r="AL16" i="16"/>
  <c r="AR31" i="16"/>
  <c r="AP40" i="16"/>
  <c r="M42" i="14"/>
  <c r="S42" i="14" s="1"/>
  <c r="K113" i="15"/>
  <c r="AG24" i="16"/>
  <c r="AM31" i="16"/>
  <c r="AM41" i="16" s="1"/>
  <c r="AO38" i="16"/>
  <c r="AL30" i="16"/>
  <c r="AO40" i="16"/>
  <c r="F114" i="15"/>
  <c r="G114" i="15" s="1"/>
  <c r="K103" i="15"/>
  <c r="R116" i="15"/>
  <c r="AO37" i="16"/>
  <c r="AQ37" i="16"/>
  <c r="AN38" i="16"/>
  <c r="AR30" i="16"/>
  <c r="AP30" i="16"/>
  <c r="AL31" i="16"/>
  <c r="AL41" i="16" s="1"/>
  <c r="AP31" i="16"/>
  <c r="AP41" i="16" s="1"/>
  <c r="AK31" i="16"/>
  <c r="AK41" i="16" s="1"/>
  <c r="AO31" i="16"/>
  <c r="AI24" i="16"/>
  <c r="K116" i="15"/>
  <c r="F115" i="15"/>
  <c r="G115" i="15" s="1"/>
  <c r="F116" i="15"/>
  <c r="G116" i="15" s="1"/>
  <c r="K115" i="15"/>
  <c r="P114" i="15"/>
  <c r="L58" i="14" s="1"/>
  <c r="P115" i="15"/>
  <c r="L59" i="14" s="1"/>
  <c r="R115" i="15"/>
  <c r="G102" i="15"/>
  <c r="P101" i="15"/>
  <c r="L45" i="14" s="1"/>
  <c r="P113" i="15"/>
  <c r="L57" i="14" s="1"/>
  <c r="K114" i="15"/>
  <c r="F113" i="15"/>
  <c r="P116" i="15"/>
  <c r="L60" i="14" s="1"/>
  <c r="F105" i="15"/>
  <c r="P104" i="15"/>
  <c r="AE31" i="16"/>
  <c r="AE41" i="16" s="1"/>
  <c r="AQ31" i="16"/>
  <c r="AQ38" i="16"/>
  <c r="AF40" i="16"/>
  <c r="P103" i="15"/>
  <c r="K104" i="15"/>
  <c r="AQ13" i="16" l="1"/>
  <c r="L48" i="14"/>
  <c r="R48" i="14" s="1"/>
  <c r="L46" i="14"/>
  <c r="R46" i="14" s="1"/>
  <c r="L47" i="14"/>
  <c r="R47" i="14" s="1"/>
  <c r="R45" i="14"/>
  <c r="P110" i="15"/>
  <c r="L54" i="14" s="1"/>
  <c r="K110" i="15"/>
  <c r="F110" i="15"/>
  <c r="K118" i="15"/>
  <c r="P118" i="15"/>
  <c r="L62" i="14" s="1"/>
  <c r="G113" i="15"/>
  <c r="G118" i="15" s="1"/>
  <c r="E14" i="15" s="1"/>
  <c r="F118" i="15"/>
  <c r="H105" i="15"/>
  <c r="L105" i="15" s="1"/>
  <c r="G105" i="15"/>
  <c r="R118" i="15"/>
  <c r="R44" i="14"/>
  <c r="H117" i="15"/>
  <c r="L117" i="15" s="1"/>
  <c r="H111" i="15"/>
  <c r="H114" i="15"/>
  <c r="I114" i="15" s="1"/>
  <c r="AN41" i="16"/>
  <c r="H103" i="15"/>
  <c r="I103" i="15" s="1"/>
  <c r="I112" i="15"/>
  <c r="H116" i="15"/>
  <c r="I116" i="15" s="1"/>
  <c r="H113" i="15"/>
  <c r="I113" i="15" s="1"/>
  <c r="H102" i="15"/>
  <c r="H115" i="15"/>
  <c r="I115" i="15" s="1"/>
  <c r="AR41" i="16"/>
  <c r="H104" i="15"/>
  <c r="AQ41" i="16"/>
  <c r="AO41" i="16"/>
  <c r="I111" i="15" l="1"/>
  <c r="L111" i="15"/>
  <c r="H110" i="15"/>
  <c r="I117" i="15"/>
  <c r="M117" i="15"/>
  <c r="J61" i="14" s="1"/>
  <c r="I102" i="15"/>
  <c r="L102" i="15"/>
  <c r="L104" i="15"/>
  <c r="M104" i="15" s="1"/>
  <c r="L114" i="15"/>
  <c r="M114" i="15" s="1"/>
  <c r="J58" i="14" s="1"/>
  <c r="L112" i="15"/>
  <c r="L103" i="15"/>
  <c r="M103" i="15" s="1"/>
  <c r="H127" i="15"/>
  <c r="L113" i="15"/>
  <c r="M113" i="15" s="1"/>
  <c r="J57" i="14" s="1"/>
  <c r="L116" i="15"/>
  <c r="M116" i="15" s="1"/>
  <c r="J60" i="14" s="1"/>
  <c r="L115" i="15"/>
  <c r="M115" i="15" s="1"/>
  <c r="J59" i="14" s="1"/>
  <c r="H118" i="15"/>
  <c r="I104" i="15"/>
  <c r="I105" i="15"/>
  <c r="M105" i="15"/>
  <c r="K120" i="15"/>
  <c r="P119" i="15"/>
  <c r="L63" i="14" s="1"/>
  <c r="R55" i="14" s="1"/>
  <c r="R120" i="15"/>
  <c r="I101" i="15"/>
  <c r="I110" i="15" l="1"/>
  <c r="J47" i="14"/>
  <c r="P47" i="14" s="1"/>
  <c r="J48" i="14"/>
  <c r="P48" i="14" s="1"/>
  <c r="J49" i="14"/>
  <c r="P49" i="14" s="1"/>
  <c r="M112" i="15"/>
  <c r="J56" i="14" s="1"/>
  <c r="M111" i="15"/>
  <c r="J55" i="14" s="1"/>
  <c r="L118" i="15"/>
  <c r="M102" i="15"/>
  <c r="J46" i="14" s="1"/>
  <c r="L110" i="15"/>
  <c r="I118" i="15"/>
  <c r="H119" i="15"/>
  <c r="K122" i="15"/>
  <c r="R121" i="15"/>
  <c r="P120" i="15"/>
  <c r="L64" i="14" s="1"/>
  <c r="R56" i="14" s="1"/>
  <c r="M118" i="15" l="1"/>
  <c r="J62" i="14" s="1"/>
  <c r="I119" i="15"/>
  <c r="L119" i="15"/>
  <c r="P46" i="14"/>
  <c r="M110" i="15"/>
  <c r="J54" i="14" s="1"/>
  <c r="F121" i="15"/>
  <c r="R122" i="15"/>
  <c r="P121" i="15"/>
  <c r="L65" i="14" s="1"/>
  <c r="R57" i="14" s="1"/>
  <c r="H120" i="15"/>
  <c r="L120" i="15" s="1"/>
  <c r="G121" i="15" l="1"/>
  <c r="M119" i="15"/>
  <c r="J63" i="14" s="1"/>
  <c r="P55" i="14" s="1"/>
  <c r="H121" i="15"/>
  <c r="F122" i="15"/>
  <c r="K123" i="15"/>
  <c r="P122" i="15"/>
  <c r="L66" i="14" s="1"/>
  <c r="R58" i="14" s="1"/>
  <c r="R123" i="15"/>
  <c r="I120" i="15"/>
  <c r="M120" i="15"/>
  <c r="J64" i="14" s="1"/>
  <c r="P56" i="14" s="1"/>
  <c r="I121" i="15" l="1"/>
  <c r="L121" i="15"/>
  <c r="G122" i="15"/>
  <c r="H122" i="15"/>
  <c r="F123" i="15"/>
  <c r="R124" i="15"/>
  <c r="K124" i="15"/>
  <c r="K126" i="15" s="1"/>
  <c r="P123" i="15"/>
  <c r="L67" i="14" s="1"/>
  <c r="R59" i="14" s="1"/>
  <c r="M121" i="15" l="1"/>
  <c r="J65" i="14" s="1"/>
  <c r="P57" i="14" s="1"/>
  <c r="G123" i="15"/>
  <c r="H123" i="15"/>
  <c r="F124" i="15"/>
  <c r="F126" i="15" s="1"/>
  <c r="R126" i="15"/>
  <c r="L68" i="14"/>
  <c r="R60" i="14" s="1"/>
  <c r="I122" i="15"/>
  <c r="L122" i="15"/>
  <c r="P126" i="15" l="1"/>
  <c r="L70" i="14" s="1"/>
  <c r="M122" i="15"/>
  <c r="J66" i="14" s="1"/>
  <c r="P58" i="14" s="1"/>
  <c r="H124" i="15"/>
  <c r="G124" i="15"/>
  <c r="L123" i="15"/>
  <c r="M123" i="15" s="1"/>
  <c r="J67" i="14" s="1"/>
  <c r="P59" i="14" s="1"/>
  <c r="I123" i="15"/>
  <c r="I124" i="15" l="1"/>
  <c r="L124" i="15"/>
  <c r="H125" i="15"/>
  <c r="G125" i="15"/>
  <c r="M124" i="15" l="1"/>
  <c r="J68" i="14" s="1"/>
  <c r="P60" i="14" s="1"/>
  <c r="G126" i="15"/>
  <c r="E22" i="15" s="1"/>
  <c r="I125" i="15"/>
  <c r="I126" i="15" s="1"/>
  <c r="L125" i="15"/>
  <c r="M125" i="15" s="1"/>
  <c r="J69" i="14" s="1"/>
  <c r="P61" i="14" s="1"/>
  <c r="H126" i="15"/>
  <c r="L126" i="15" l="1"/>
  <c r="M126" i="15"/>
  <c r="J70"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<sst xmlns="http://schemas.openxmlformats.org/spreadsheetml/2006/main" count="2460" uniqueCount="199">
  <si>
    <t>GROEI</t>
  </si>
  <si>
    <t>AANWERVINGSBEHOEFTE</t>
  </si>
  <si>
    <t>VERGRIJZING</t>
  </si>
  <si>
    <t>Hoe is totale aanwervingsbehoefte opgebouwd?</t>
  </si>
  <si>
    <t xml:space="preserve">Evolutie leeftijdsverdeling </t>
  </si>
  <si>
    <t>Wat is aandeel uitstroom 55+ in totale uitstroom?</t>
  </si>
  <si>
    <t>55+</t>
  </si>
  <si>
    <t>In welke mate vergrijst sector?</t>
  </si>
  <si>
    <t>15-19</t>
  </si>
  <si>
    <t>20-24</t>
  </si>
  <si>
    <t>25-29</t>
  </si>
  <si>
    <t>30-34</t>
  </si>
  <si>
    <t>35-39</t>
  </si>
  <si>
    <t>40-44</t>
  </si>
  <si>
    <t>45-49</t>
  </si>
  <si>
    <t>50-54</t>
  </si>
  <si>
    <t>55-59</t>
  </si>
  <si>
    <t>60-64</t>
  </si>
  <si>
    <t>65+</t>
  </si>
  <si>
    <t>UIT_TOT</t>
  </si>
  <si>
    <t>UIT55+/UITTOT</t>
  </si>
  <si>
    <t>(n)</t>
  </si>
  <si>
    <t>(%)</t>
  </si>
  <si>
    <t>HISTORISCH</t>
  </si>
  <si>
    <t>← Te selecteren</t>
  </si>
  <si>
    <t>WN_TOT</t>
  </si>
  <si>
    <t>UIT_55+</t>
  </si>
  <si>
    <t>Figuren</t>
  </si>
  <si>
    <t>WERK-
NEMERS</t>
  </si>
  <si>
    <t>Vervangingsvraag</t>
  </si>
  <si>
    <r>
      <t xml:space="preserve">PROJECTIES 
</t>
    </r>
    <r>
      <rPr>
        <sz val="11"/>
        <color theme="1"/>
        <rFont val="Calibri"/>
        <family val="2"/>
      </rPr>
      <t>(groeiscenaro 1)</t>
    </r>
  </si>
  <si>
    <r>
      <t xml:space="preserve">PROJECTIES 
</t>
    </r>
    <r>
      <rPr>
        <sz val="11"/>
        <color theme="1"/>
        <rFont val="Calibri"/>
        <family val="2"/>
      </rPr>
      <t>(groeiscenaro 2)</t>
    </r>
  </si>
  <si>
    <t>Hoe verhoudt sector zich tov andere sectoren?</t>
  </si>
  <si>
    <t>Totaal</t>
  </si>
  <si>
    <t>BENCHMARKS</t>
  </si>
  <si>
    <t>TOTALE VRAAG
 (%)</t>
  </si>
  <si>
    <t>Benchmark</t>
  </si>
  <si>
    <t>UITBREIDINGS-
VRAAG</t>
  </si>
  <si>
    <t>VERVANGINGS-
VRAAG</t>
  </si>
  <si>
    <t>Groeiscenario 1</t>
  </si>
  <si>
    <r>
      <t xml:space="preserve">TOTALE VRAAG
</t>
    </r>
    <r>
      <rPr>
        <b/>
        <sz val="10"/>
        <color theme="1"/>
        <rFont val="Calibri"/>
        <family val="2"/>
      </rPr>
      <t>(= totale aanwervingsbehoefte)</t>
    </r>
  </si>
  <si>
    <t>Wat zijn 'projecties'?</t>
  </si>
  <si>
    <t>Welke bronnen werden gehanteerd?</t>
  </si>
  <si>
    <t>Hoe bekomt men projecties van de vervangsingsvraag?</t>
  </si>
  <si>
    <t>Hoe bekomt men projecties van de uitbreidingsvraag?</t>
  </si>
  <si>
    <t>Gaat het om werknemers die in het Vlaams Gewest wonen óf werken?</t>
  </si>
  <si>
    <t xml:space="preserve">Wat is 'vervangingsvraag'? Hoe wordt deze berekend? </t>
  </si>
  <si>
    <t>Wat is 'uitbreidingsvraag'? Hoe wordt deze berekend?</t>
  </si>
  <si>
    <t>Wordt de aanwervingsbehoefte (= totale vraag) volledig bij jongeren gezocht?</t>
  </si>
  <si>
    <t>Wat is de relatie tussen uitstroom 55+ en vervangingsvraag?</t>
  </si>
  <si>
    <t>Ten opzichte van wat worden de percentages uitgedrukt?</t>
  </si>
  <si>
    <t>Hoe kunnen we verwijzen naar deze cijfers?</t>
  </si>
  <si>
    <t>WERKNEMERS 55+</t>
  </si>
  <si>
    <t>WERKNEMERS 55+
 (%)</t>
  </si>
  <si>
    <t>UITSTROOM 55+</t>
  </si>
  <si>
    <t>UITSTROOM -55</t>
  </si>
  <si>
    <t>Secundaire sectoren</t>
  </si>
  <si>
    <t>Tertiaire sectoren</t>
  </si>
  <si>
    <t>Quartaire sectoren</t>
  </si>
  <si>
    <t>Waarom zijn bepaalde sectoren weggelaten?</t>
  </si>
  <si>
    <t xml:space="preserve">Overzichtstabel </t>
  </si>
  <si>
    <t>Groeiscenario 2</t>
  </si>
  <si>
    <t>groeiscenario 1</t>
  </si>
  <si>
    <t>groeiscenario 2</t>
  </si>
  <si>
    <t>figuur</t>
  </si>
  <si>
    <t>Figuur lft-verdeling</t>
  </si>
  <si>
    <t>Figuur 55+</t>
  </si>
  <si>
    <t>Benchmark:</t>
  </si>
  <si>
    <t>Groeiscenario:</t>
  </si>
  <si>
    <t>TOTALE VRAAG</t>
  </si>
  <si>
    <t>Groei/krimp tewerkstelling:</t>
  </si>
  <si>
    <t>UITSTROOM 55+ / 
TOTALE UITSTROOM</t>
  </si>
  <si>
    <t>Hoe evolueert jaarlijkse aanwervingsbehoefte?</t>
  </si>
  <si>
    <t>81. Diensten in verband met gebouwen; landschapsverzorging</t>
  </si>
  <si>
    <t>Hier selecteren sector (NACE2) ↑</t>
  </si>
  <si>
    <t>NACE2</t>
  </si>
  <si>
    <t>10. Verv. voedingsmiddelen</t>
  </si>
  <si>
    <t>11. Verv. dranken</t>
  </si>
  <si>
    <t>12. Verv. tabaksproducten</t>
  </si>
  <si>
    <t>13. Verv. textiel</t>
  </si>
  <si>
    <t>14. Verv. kleding</t>
  </si>
  <si>
    <t>16. Houtindustrie en verv. artikelen v. hout en v. kurk, exclusief meubelen; Verv. artikelen v. riet en vlechtwerk</t>
  </si>
  <si>
    <t>17. Verv. papier en papierwaren</t>
  </si>
  <si>
    <t>18. Drukkerijen, reproductie van opgenomen media</t>
  </si>
  <si>
    <t>19. Verv. cokes en geraffineerde aardolieproducten</t>
  </si>
  <si>
    <t>20. Verv. chemische producten</t>
  </si>
  <si>
    <t>21. Vervaardiging van farmaceutische grondstoffen en producten</t>
  </si>
  <si>
    <t>22. Verv. producten van rubber of kunststof</t>
  </si>
  <si>
    <t>23. Verv. andere niet-metaalhoudende minerale producten</t>
  </si>
  <si>
    <t>24. Verv. metalen in primaire vorm</t>
  </si>
  <si>
    <t>25. Verv. producten van metaal, exclusief machines en apparaten</t>
  </si>
  <si>
    <t>26. Verv. informaticaproducten en van elektronische en optische producten</t>
  </si>
  <si>
    <t>27. Verv. elektrische apparatuur</t>
  </si>
  <si>
    <t>28. Verv. machines, apparaten en werktuigen, n.e.g.</t>
  </si>
  <si>
    <t>29. Verv. en assemblage van motorvoertuigen, aanhangwagens en opleggers</t>
  </si>
  <si>
    <t>30. Verv. andere transportmiddelen</t>
  </si>
  <si>
    <t>31. Verv. meubelen</t>
  </si>
  <si>
    <t>32. Overige industrie</t>
  </si>
  <si>
    <t>33. Reparatie en installatie van machines en apparaten</t>
  </si>
  <si>
    <t>35. Productie en distributie van elektriciteit, gas, stoom en gekoelde lucht</t>
  </si>
  <si>
    <t>36. Winning, behandeling en distributie van water</t>
  </si>
  <si>
    <t>37. Afvalwaterafvoer</t>
  </si>
  <si>
    <t>38. Inzameling, verwerking en verwijdering van afval; terugwinning</t>
  </si>
  <si>
    <t>41. Bouw van gebouwen; ontwikkeling van bouwprojecten</t>
  </si>
  <si>
    <t>42. Weg- en waterbouw</t>
  </si>
  <si>
    <t>43. Gespecialiseerde bouwwerkzaamheden</t>
  </si>
  <si>
    <t>45. Groot- en detailhandel in en onderhoud en reparatie van motorvoertuigen en motorfietsen</t>
  </si>
  <si>
    <t>46. Groothandel en handelsbemiddeling, met uitzondering van de handel in motorvoertuigen en motorfietsen</t>
  </si>
  <si>
    <t>47. Detailhandel, met uitzondering van de handel in auto's en motorfietsen</t>
  </si>
  <si>
    <t>49. Vervoer te land en vervoer via pijpleidingen</t>
  </si>
  <si>
    <t>51. Luchtvaart</t>
  </si>
  <si>
    <t>52. Opslag en vervoerondersteunende activiteiten</t>
  </si>
  <si>
    <t>53. Posterijen en koeriers</t>
  </si>
  <si>
    <t>55. Verschaffen van accommodatie</t>
  </si>
  <si>
    <t>56. Eet- en drinkgelegenheden</t>
  </si>
  <si>
    <t>59. Productie films/video- en televisieprogramma's, maken geluidsopnamen en uitgeverijen muziekopnamen</t>
  </si>
  <si>
    <t>61. Telecommunicatie</t>
  </si>
  <si>
    <t>62. Ontwerpen en programmeren computerprogramma's, computerconsultancy- en aanverw. activiteiten</t>
  </si>
  <si>
    <t>64. Financiële dienstverlening, exclusief verzekeringen en pensioenfondsen</t>
  </si>
  <si>
    <t>65. Verzekeringen, herverzekeringen en pensioenfondsen, exclusief verplichte sociale verzekeringen</t>
  </si>
  <si>
    <t>66. Ondersteunende activiteiten voor verzekeringen en pensioenfondsen</t>
  </si>
  <si>
    <t>68. Exploitatie van en handel in onroerend goed</t>
  </si>
  <si>
    <t>69. Rechtskundige en boekhoudkundige dienstverlening</t>
  </si>
  <si>
    <t>70. Activiteiten van hoofdkantoren; adviesbureaus op het gebied van bedrijfsbeheer</t>
  </si>
  <si>
    <t>71. Architecten en ingenieurs; technische testen en toetsen</t>
  </si>
  <si>
    <t>72. Speur- en ontwikkelingswerk op wetenschappelijk gebied</t>
  </si>
  <si>
    <t>73. Reclamewezen en marktonderzoek</t>
  </si>
  <si>
    <t>74. Overige gespecialiseerde wetenschappelijke en technische activiteiten</t>
  </si>
  <si>
    <t>77. Verhuur en lease</t>
  </si>
  <si>
    <t>78. Terbeschikkingstelling van personeel</t>
  </si>
  <si>
    <t>79. Reisbureaus, reisorganisatoren, reserveringsbureaus en aanverwante activiteiten</t>
  </si>
  <si>
    <t>80. Beveiligings- en opsporingsdiensten</t>
  </si>
  <si>
    <t>82. Administratieve en ondersteunende activiteiten ten behoeve van kantoren en overige zakelijke activiteiten</t>
  </si>
  <si>
    <t>84. Openbaar bestuur en defensie; verplichte sociale verzekeringen</t>
  </si>
  <si>
    <t>85. Onderwijs</t>
  </si>
  <si>
    <t>86. Menselijke gezondheidszorg</t>
  </si>
  <si>
    <t>87. Maatschappelijke dienstverlening met huisvesting</t>
  </si>
  <si>
    <t>88. Maatschappelijke dienstverlening zonder huisvesting</t>
  </si>
  <si>
    <t>90. Creatieve activiteiten, kunst en amusement</t>
  </si>
  <si>
    <t>91. Bibliotheken, archieven, musea en overige culturele activiteiten</t>
  </si>
  <si>
    <t>93. Sport, ontspanning en recreatie</t>
  </si>
  <si>
    <t>94. Verenigingen</t>
  </si>
  <si>
    <t>96. Overige persoonlijke diensten</t>
  </si>
  <si>
    <t>NACE</t>
  </si>
  <si>
    <t>Welke methode wordt gebruikt voor de projecties?</t>
  </si>
  <si>
    <t>De percentages worden steeds berekend door de aantallen te delen door het totaal aantal werknemers in de sector.</t>
  </si>
  <si>
    <t>Het gaat steeds om werknemers die in het Vlaams Gewest werken, ongeacht hun woonplaats. Dit vanuit het gegeven dat een aanwervingsbehoefte ontstaat op de plaats waar iemand werkt, niet waar die woont.</t>
  </si>
  <si>
    <t>De uitbreidingsvraag geeft aan hoeveel aanwervingen men nodig heeft om de tewerkstellingsgroei op te vangen. Bij een tewerkstellingsgroei is de uitbreidingsvraag dus gelijk aan deze tewerkstellinsgroei. In geval van een tewerkstellingskrimp wordt de uitbreidingsvraag gelijkgesteld aan nul. Volgens onze definitie kan er dus nooit sprake zijn van een negatieve uitbreidingsvraag (een eventuele tewerkstelingskrimp wordt al in rekening gebracht bij de vervangingsvraag, zie supra).</t>
  </si>
  <si>
    <t>Neen, die aanwervingsbehoefte wordt bij alle leeftijden gezocht. Uiteraard is veel instroom in de arbeidsmarkt bij de jongere leeftijden. Maar ook bij de 30-plussers worden veel aanwervingen gedaan door bijvoorbeeld jobmobiliteit.</t>
  </si>
  <si>
    <t>De vervanginsgvraag is de aanwervingsbehoefte die ontstaat doordat werknemers uit een sector stromen. Het gaat daarbij om uitstroom van werknemers van alle leeftijden. Uitstroom 55+ beperkt zich enkel tot uitstroom van 55-plussers.</t>
  </si>
  <si>
    <t>Frequently Asked Questions</t>
  </si>
  <si>
    <r>
      <t>In welke mate vergrijst sector?</t>
    </r>
    <r>
      <rPr>
        <u/>
        <sz val="12"/>
        <color theme="0"/>
        <rFont val="Calibri"/>
        <family val="2"/>
      </rPr>
      <t xml:space="preserve"> (Vlaams Gewest)</t>
    </r>
  </si>
  <si>
    <r>
      <t>Hoe verhoudt sector zich tov andere sectoren?</t>
    </r>
    <r>
      <rPr>
        <u/>
        <sz val="12"/>
        <color theme="0"/>
        <rFont val="Calibri"/>
        <family val="2"/>
      </rPr>
      <t xml:space="preserve"> (Vlaams Gewest)</t>
    </r>
  </si>
  <si>
    <r>
      <t xml:space="preserve">Overzichtstabel </t>
    </r>
    <r>
      <rPr>
        <u/>
        <sz val="12"/>
        <color theme="0"/>
        <rFont val="Calibri"/>
        <family val="2"/>
      </rPr>
      <t>(Vlaams Gewest)</t>
    </r>
  </si>
  <si>
    <t>Groei (n)</t>
  </si>
  <si>
    <t>Groei (%)</t>
  </si>
  <si>
    <t>&gt;65</t>
  </si>
  <si>
    <t>groei1620</t>
  </si>
  <si>
    <t>correctie UIT</t>
  </si>
  <si>
    <t>UIT15-19</t>
  </si>
  <si>
    <t>UIT20-24</t>
  </si>
  <si>
    <t>UIT25-29</t>
  </si>
  <si>
    <t>UIT30-34</t>
  </si>
  <si>
    <t>UIT35-39</t>
  </si>
  <si>
    <t>UIT40-44</t>
  </si>
  <si>
    <t>UIT45-49</t>
  </si>
  <si>
    <t>UIT50-54</t>
  </si>
  <si>
    <t>UIT55-59</t>
  </si>
  <si>
    <t>UIT60-64</t>
  </si>
  <si>
    <t>UIT65+</t>
  </si>
  <si>
    <t>01. Teelt gewassen, veeteelt, jacht en diensten in verband met deze activiteiten</t>
  </si>
  <si>
    <t>*2021 is raming</t>
  </si>
  <si>
    <t>Groeiscenario 1: Obv historisch groeipercentage</t>
  </si>
  <si>
    <t>Groeiscenario 2: Obv economische vooruitzichten</t>
  </si>
  <si>
    <t>Niet alle sectoren worden opgenomen. Sectoren met minder dan 1000 werknemers in het Vlaams Gewest en sectoren met een grillig groeipatroon in de historische tijdreeks (vaak omwille van administratieve verschuivingen) worden weggelaten.</t>
  </si>
  <si>
    <t>Voor het maken van projecties van de vervangingsvraag hebben we projecties van de uitstroom nodig. De uitstroom wordt volgens de twee groeiscenario's geprojecteerd. De geprojecteerde uitstroom min een eventuele tewerkstellingskrimp levert de geprojecteerde vervangingsvraag op.</t>
  </si>
  <si>
    <t>Bij de projecties van de uitbreidingsvraag komen geen ingewikkelde berekeningen aan te pas. Deze volgen de projecties van de tewerkstellinsgroei volgens de twee groeiscenario's. Deze groei zowel kan positief als negatief zijn, maar de uitbreidingsvraag zal steeds minimaal 0 zijn (zie supra).</t>
  </si>
  <si>
    <t>Wordt er bij de projecties van de vergrijzing rekening gehouden met pensioenhervormingen?</t>
  </si>
  <si>
    <t>Wat houdt de raming van 2021 in?</t>
  </si>
  <si>
    <t>Wordt er bij de projecties van de vergrijzing rekening gehouden met de pensioenhervormingen?</t>
  </si>
  <si>
    <t>Benchmark 'Totaal' geeft de cijfers voor het Vlaams Gewest als geheel. NACE 78 (uitzendsector) wordt evenwel niet meegeteld wegens extreme waarden (deze wordt ook bij 'Tertiaire sectoren' weggelaten).</t>
  </si>
  <si>
    <t>2023*</t>
  </si>
  <si>
    <t>*2023 is raming</t>
  </si>
  <si>
    <t>GEM 2014-2023</t>
  </si>
  <si>
    <t>GEM 2024-2030</t>
  </si>
  <si>
    <t>Gemiddelde sectorale tewerkstellingsgroei/krimp van historische periode (2014-2023) wordt doorgetrokken bij projecties</t>
  </si>
  <si>
    <t>We vertrekken van de regionale economische vooruitzichten (HERMREG-prognoses) van het Planbureau. Aan de hand van bijschattingen en extrapolaties komen we tot projecties (2024-2030)  van de tewerkstellingsgroei voor elke NACE2-sector.</t>
  </si>
  <si>
    <t>Projecties mogen niet gezien worden als toekomstprognoses. Ze tonen hoe de toekomst er zou uitzien indien de dynamieken van het verleden zich op een zelfde manier doorzetten in de toekomst. We 'projecteren' aldus historische trends naar de toekomst. We maken daarbij gebruik van sectorspecifieke patronen die we over de periode 2014-2023 observeerden en trekken deze door naar 2030, al dan niet met bepaalde correcties (zoals aanpassingen door pensioenhervormingen, zie infra).</t>
  </si>
  <si>
    <t>Wat houdt de raming van 2023 in?</t>
  </si>
  <si>
    <t xml:space="preserve">Voor de sectorale tijdreeksen maken we gebruik van de gedecentraliseerde bestanden van RSZ, omdat deze – in tegenstelling tot de gecentraliseerde bestanden van RSZ – gegevens naar werkplaats bevatten, wat essentieel is voor ons model. Deze gedecentraliseerde bestanden zijn evenwel later beschikbaar waardoor we nog geen bestanden voor 2023 hebben. We maken daarom gebruik van een conversiefactor op sectorniveau om de aantallen (naar woonplaats Vlaams Gewest) die wel al beschikbaar zijn voor 2023 in de gecentraliseerde bestanden om te zetten naar sectorale cijfers (naar werkplaats Vlaams Gewest) die bruikbaar zijn in ons model. Wanneer de gedecentraliseerde bestanden voor 2023 beschikbaar zijn, worden deze aantallen vervangen door de exacte cijfers, daarom dat we spreken van een raming. </t>
  </si>
  <si>
    <t>'Bron: Steunpunt Werk  - Sectorprojecties op basis van RSZ, HERMREG, Dynam-dataset, versie mei 2024'</t>
  </si>
  <si>
    <r>
      <t xml:space="preserve">De projecties van het aantal werknemers </t>
    </r>
    <r>
      <rPr>
        <i/>
        <sz val="10"/>
        <color theme="1"/>
        <rFont val="Calibri"/>
        <family val="2"/>
      </rPr>
      <t>per leeftijdsjaar</t>
    </r>
    <r>
      <rPr>
        <sz val="10"/>
        <color theme="1"/>
        <rFont val="Calibri"/>
        <family val="2"/>
      </rPr>
      <t xml:space="preserve"> bekomen we aan de hand van de ‘cohortcomponentmethode’, waarmee we voor elke sector de doorstroom van het aantal werkenden per leeftijdscohorte jaar na jaar (over de periode 2014-2023) opvolgen en de corresponderende 'doorstroomcoëfficiënten’ berekenen. Door de berekende doorstroomcoëfficiënten toe te passen op de tewerkstellingsaantallen van het laatste jaar van onze historische reeks, 2024 in casu, krijgen we de (geprojecteerde) tewerkstellingsaantallen voor 2024. Dit proces herhalen we tot we de aantallen van 2030 bekomen.</t>
    </r>
  </si>
  <si>
    <t>Om tot projecties te komen, hebben we in eerste instantie voor elke sector een stabiele historische reeks met tewerkstellingscijfers nodig. We gebruiken daartoe de administratieve databestanden van de Rijksdienst voor Sociale Zekerheid (RSZ). Om ons tweede scenario vorm te geven, gebruiken we daarnaast ook de regionale economische vooruitzichten van het HERMREG-model (zie supra). Aanvullend maken we gebruik van regionale sectorcijfers uit het Dynam-project (een samenwerking tussen de RSZ en HIVA KU Leuven waaruit dynamische statistieken over de arbeidsmarkt in België en in de drie gewesten vloeien). Deze informatie gebruiken we om extra stroombewegingen in kaart te brengen die niet tot uiting komen bij de cohorte-opvolging op basis van de geharmoniseerde tijdreeksen.</t>
  </si>
  <si>
    <t>Ja, de algemene filosofie van het langer werken passen we toe op alle sectoren. In de berekende uittredepatronen over de historische periode 2014-2023 zitten de hervormingen van de uittredestelsels van de voorbije jaren vervat. Zo wordt het optrekken van de leeftijdsvoorwaarden van het vervroegd pensioen en het SWT-stelsel meegenomen in het model. Daarnaast wordt in onze projecties rekening gehouden met de door de Regering Michel besliste optrekking van de wettelijke pensioenleeftijd naar 66 in 2025 en 67 in 2030.</t>
  </si>
  <si>
    <t>Weggelaten wegens extreme krimp</t>
  </si>
  <si>
    <r>
      <t>Hoe evolueert jaarlijkse aanwervingsbehoefte in sector?</t>
    </r>
    <r>
      <rPr>
        <u/>
        <sz val="12"/>
        <color theme="0"/>
        <rFont val="Calibri"/>
        <family val="2"/>
      </rPr>
      <t xml:space="preserve"> (Vlaams Gewest)</t>
    </r>
  </si>
  <si>
    <r>
      <t xml:space="preserve">Hoe is aanwervingsbehoefte opgebouwd? </t>
    </r>
    <r>
      <rPr>
        <u/>
        <sz val="12"/>
        <color theme="0"/>
        <rFont val="Calibri"/>
        <family val="2"/>
      </rPr>
      <t>(Vlaams Gewest)</t>
    </r>
  </si>
  <si>
    <r>
      <t xml:space="preserve">In de projecties van de tewerkstellingsaantallen maken we een onderscheid tussen de projectie van de </t>
    </r>
    <r>
      <rPr>
        <i/>
        <sz val="10"/>
        <color theme="1"/>
        <rFont val="Calibri"/>
        <family val="2"/>
      </rPr>
      <t>totale tewerkstelling</t>
    </r>
    <r>
      <rPr>
        <sz val="10"/>
        <color theme="1"/>
        <rFont val="Calibri"/>
        <family val="2"/>
      </rPr>
      <t xml:space="preserve"> en die van specifieke leeftijdsgroepen. Voor de projecties va de totale tewerkstelling maken we gebruik van twee scenario's. In groeiscenario 1 trekken we voor elke sector de gemiddelde sectorale tewerkstellingsgroei/krimp van de historische periode (2014-2023) door bij de projecties. Groeiscenario 2 is een scenario gebaseerd op de regionale economische vooruitzichten uit het HERMREG-model. Dat is een model dat het Federaal Planbureau ontwikkelt in samenwerking met BISA, Statistiek Vlaanderen en IWEPS. Aan de hand van bijschattingen en extrapolaties komen we tot projecties (2024-2030)  van de tewerkstellingsgroei voor elke NACE2-sector.</t>
    </r>
  </si>
  <si>
    <t>De vervangingsvraag is de aanwervingsbehoefte die ontstaat doordat werknemers hun werkgever verlaten. Uitstroom kan bijvoorbeeld het gevolg zijn van pensionering, jobmobiliteit, ontslag, sterfte of migratie. Personen die van job veranderen maar in dezelfde sector actief blijven, telden in de eerste versie van het model niet mee als uitstroom. Maar sinds dat we gebruik maken van de data van het Dynam-project, bekijken we uitstroom op het niveau van de onderneming/organisatie en worden ook intrasectorale bewegingen meegeteld als uitstroom. 
De vervangingsvraag dekt enkel dat gedeelte van de uitstroom waar naar verwachting een vervanging tegenover staat. Indien in de bewuste sector een daling van de tewerkstelling wordt verwacht, hoeft immers niet de volledige uitstroom vervangen te worden. Daarom is de vervangingsvraag gelijk aan de totale uitstroom verminderd met een eventuele tewerkstellingskrimp.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</si>
</sst>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 ##0"/>
    <numFmt numFmtId="166" formatCode="0.000"/>
    <numFmt numFmtId="167" formatCode="0.0%"/>
    <numFmt numFmtId="168" formatCode="\+0.0%;\-0.0%;0.0%"/>
  </numFmts>
  <fonts count="67" x14ac:knownFonts="1">
    <font>
      <sz val="11"/>
      <color theme="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1"/>
      <color theme="1"/>
      <name val="Calibri"/>
      <family val="2"/>
      <scheme val="minor"/>
    </font>
    <font>
      <b/>
      <sz val="11"/>
      <color theme="1"/>
      <name val="Calibri"/>
      <family val="2"/>
    </font>
    <font>
      <u/>
      <sz val="14"/>
      <color theme="1"/>
      <name val="Calibri"/>
      <family val="2"/>
    </font>
    <font>
      <sz val="20"/>
      <color theme="1"/>
      <name val="Calibri"/>
      <family val="2"/>
      <scheme val="minor"/>
    </font>
    <font>
      <sz val="9"/>
      <color theme="1"/>
      <name val="Calibri"/>
      <family val="2"/>
    </font>
    <font>
      <u/>
      <sz val="11"/>
      <color theme="10"/>
      <name val="Calibri"/>
      <family val="2"/>
    </font>
    <font>
      <u/>
      <sz val="11"/>
      <color theme="1"/>
      <name val="Calibri"/>
      <family val="2"/>
    </font>
    <font>
      <strike/>
      <sz val="11"/>
      <color theme="1"/>
      <name val="Calibri"/>
      <family val="2"/>
    </font>
    <font>
      <i/>
      <sz val="11"/>
      <color theme="1"/>
      <name val="Calibri"/>
      <family val="2"/>
    </font>
    <font>
      <b/>
      <sz val="10"/>
      <color theme="1"/>
      <name val="Calibri"/>
      <family val="2"/>
    </font>
    <font>
      <sz val="10"/>
      <color theme="1"/>
      <name val="Calibri"/>
      <family val="2"/>
    </font>
    <font>
      <b/>
      <sz val="12"/>
      <color theme="1"/>
      <name val="Calibri"/>
      <family val="2"/>
    </font>
    <font>
      <b/>
      <sz val="10"/>
      <color indexed="9"/>
      <name val="Arial"/>
      <family val="2"/>
    </font>
    <font>
      <sz val="16"/>
      <color theme="1"/>
      <name val="Calibri"/>
      <family val="2"/>
    </font>
    <font>
      <sz val="12"/>
      <color theme="1"/>
      <name val="Calibri"/>
      <family val="2"/>
    </font>
    <font>
      <strike/>
      <sz val="10"/>
      <color theme="1"/>
      <name val="Calibri"/>
      <family val="2"/>
    </font>
    <font>
      <sz val="11"/>
      <name val="Calibri"/>
      <family val="2"/>
    </font>
    <font>
      <b/>
      <sz val="11"/>
      <name val="Calibri"/>
      <family val="2"/>
    </font>
    <font>
      <i/>
      <sz val="10"/>
      <color theme="1"/>
      <name val="Calibri"/>
      <family val="2"/>
    </font>
    <font>
      <b/>
      <sz val="16"/>
      <color theme="1"/>
      <name val="Calibri"/>
      <family val="2"/>
    </font>
    <font>
      <u/>
      <sz val="10"/>
      <color theme="1"/>
      <name val="Calibri"/>
      <family val="2"/>
    </font>
    <font>
      <b/>
      <sz val="11"/>
      <color rgb="FFFF0000"/>
      <name val="Calibri"/>
      <family val="2"/>
      <scheme val="minor"/>
    </font>
    <font>
      <b/>
      <u/>
      <sz val="11"/>
      <color theme="1"/>
      <name val="Calibri"/>
      <family val="2"/>
      <scheme val="minor"/>
    </font>
    <font>
      <sz val="11"/>
      <name val="Calibri"/>
      <family val="2"/>
      <scheme val="minor"/>
    </font>
    <font>
      <b/>
      <sz val="11"/>
      <color theme="0" tint="-0.34998626667073579"/>
      <name val="Calibri"/>
      <family val="2"/>
    </font>
    <font>
      <sz val="11"/>
      <color theme="0" tint="-0.34998626667073579"/>
      <name val="Calibri"/>
      <family val="2"/>
    </font>
    <font>
      <sz val="11"/>
      <color theme="0" tint="-0.34998626667073579"/>
      <name val="Calibri"/>
      <family val="2"/>
      <scheme val="minor"/>
    </font>
    <font>
      <b/>
      <sz val="11"/>
      <name val="Calibri"/>
      <family val="2"/>
      <scheme val="minor"/>
    </font>
    <font>
      <i/>
      <strike/>
      <sz val="10"/>
      <color theme="1"/>
      <name val="Calibri"/>
      <family val="2"/>
    </font>
    <font>
      <b/>
      <sz val="13"/>
      <color rgb="FFE69B1E"/>
      <name val="Calibri"/>
      <family val="2"/>
    </font>
    <font>
      <u/>
      <sz val="12"/>
      <color theme="1"/>
      <name val="Calibri"/>
      <family val="2"/>
    </font>
    <font>
      <u/>
      <sz val="16"/>
      <color theme="1"/>
      <name val="Calibri"/>
      <family val="2"/>
    </font>
    <font>
      <i/>
      <sz val="16"/>
      <color theme="1"/>
      <name val="Calibri"/>
      <family val="2"/>
    </font>
    <font>
      <b/>
      <sz val="22"/>
      <color rgb="FFE69B1E"/>
      <name val="Calibri"/>
      <family val="2"/>
    </font>
    <font>
      <b/>
      <i/>
      <sz val="16"/>
      <color theme="1"/>
      <name val="Calibri"/>
      <family val="2"/>
    </font>
    <font>
      <b/>
      <sz val="36"/>
      <color theme="1"/>
      <name val="Calibri"/>
      <family val="2"/>
    </font>
    <font>
      <u/>
      <sz val="20"/>
      <color theme="0"/>
      <name val="Calibri"/>
      <family val="2"/>
    </font>
    <font>
      <u/>
      <sz val="18"/>
      <color theme="0"/>
      <name val="Calibri"/>
      <family val="2"/>
    </font>
    <font>
      <sz val="16"/>
      <color theme="0"/>
      <name val="Calibri"/>
      <family val="2"/>
    </font>
    <font>
      <u/>
      <sz val="16"/>
      <color theme="0"/>
      <name val="Calibri"/>
      <family val="2"/>
    </font>
    <font>
      <b/>
      <sz val="16"/>
      <color theme="0"/>
      <name val="Calibri"/>
      <family val="2"/>
    </font>
    <font>
      <b/>
      <sz val="11"/>
      <color rgb="FFFFC000"/>
      <name val="Calibri"/>
      <family val="2"/>
      <scheme val="minor"/>
    </font>
    <font>
      <sz val="22"/>
      <color theme="0"/>
      <name val="Calibri"/>
      <family val="2"/>
      <scheme val="minor"/>
    </font>
    <font>
      <sz val="10"/>
      <color theme="1"/>
      <name val="Calibri"/>
      <family val="2"/>
      <scheme val="minor"/>
    </font>
    <font>
      <sz val="11"/>
      <color theme="0"/>
      <name val="Calibri"/>
      <family val="2"/>
    </font>
    <font>
      <b/>
      <sz val="14"/>
      <color theme="1"/>
      <name val="Calibri"/>
      <family val="2"/>
    </font>
    <font>
      <b/>
      <u/>
      <sz val="20"/>
      <color theme="1"/>
      <name val="Calibri"/>
      <family val="2"/>
      <scheme val="minor"/>
    </font>
    <font>
      <u/>
      <sz val="11"/>
      <color theme="0"/>
      <name val="Calibri"/>
      <family val="2"/>
    </font>
    <font>
      <u/>
      <sz val="12"/>
      <color theme="0"/>
      <name val="Calibri"/>
      <family val="2"/>
    </font>
    <font>
      <sz val="11"/>
      <color theme="1"/>
      <name val="Calibri"/>
      <family val="2"/>
    </font>
    <font>
      <b/>
      <sz val="10"/>
      <name val="Arial"/>
      <family val="2"/>
    </font>
    <font>
      <b/>
      <sz val="10"/>
      <color theme="1"/>
      <name val="Calibri"/>
      <family val="2"/>
      <scheme val="minor"/>
    </font>
    <font>
      <sz val="8"/>
      <name val="Calibri"/>
      <family val="2"/>
    </font>
    <font>
      <b/>
      <strike/>
      <sz val="11"/>
      <name val="Calibri"/>
      <family val="2"/>
      <scheme val="minor"/>
    </font>
    <font>
      <strike/>
      <sz val="11"/>
      <color theme="1"/>
      <name val="Calibri"/>
      <family val="2"/>
      <scheme val="minor"/>
    </font>
    <font>
      <strike/>
      <sz val="11"/>
      <color theme="0" tint="-0.34998626667073579"/>
      <name val="Calibri"/>
      <family val="2"/>
      <scheme val="minor"/>
    </font>
    <font>
      <b/>
      <strike/>
      <sz val="11"/>
      <color theme="1"/>
      <name val="Calibri"/>
      <family val="2"/>
      <scheme val="minor"/>
    </font>
    <font>
      <sz val="11"/>
      <color rgb="FFA5A9AD"/>
      <name val="Calibri"/>
      <family val="2"/>
    </font>
  </fonts>
  <fills count="8">
    <fill>
      <patternFill patternType="none"/>
    </fill>
    <fill>
      <patternFill patternType="gray125"/>
    </fill>
    <fill>
      <patternFill patternType="solid">
        <fgColor theme="0" tint="-4.9989318521683403E-2"/>
        <bgColor indexed="64"/>
      </patternFill>
    </fill>
    <fill>
      <patternFill patternType="solid">
        <fgColor indexed="63"/>
        <bgColor indexed="64"/>
      </patternFill>
    </fill>
    <fill>
      <patternFill patternType="solid">
        <fgColor theme="0"/>
        <bgColor indexed="64"/>
      </patternFill>
    </fill>
    <fill>
      <patternFill patternType="solid">
        <fgColor rgb="FF666666"/>
        <bgColor indexed="64"/>
      </patternFill>
    </fill>
    <fill>
      <patternFill patternType="solid">
        <fgColor rgb="FFE69B1E"/>
        <bgColor indexed="64"/>
      </patternFill>
    </fill>
    <fill>
      <patternFill patternType="solid">
        <fgColor theme="1"/>
        <bgColor indexed="64"/>
      </patternFill>
    </fill>
  </fills>
  <borders count="36">
    <border>
      <left/>
      <right/>
      <top/>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bottom style="hair">
        <color indexed="64"/>
      </bottom>
      <diagonal/>
    </border>
    <border>
      <left/>
      <right/>
      <top style="hair">
        <color indexed="64"/>
      </top>
      <bottom style="thin">
        <color indexed="64"/>
      </bottom>
      <diagonal/>
    </border>
    <border>
      <left/>
      <right/>
      <top/>
      <bottom style="hair">
        <color indexed="64"/>
      </bottom>
      <diagonal/>
    </border>
    <border>
      <left style="medium">
        <color indexed="64"/>
      </left>
      <right/>
      <top style="hair">
        <color indexed="64"/>
      </top>
      <bottom style="medium">
        <color indexed="64"/>
      </bottom>
      <diagonal/>
    </border>
    <border>
      <left style="medium">
        <color indexed="64"/>
      </left>
      <right/>
      <top style="hair">
        <color indexed="64"/>
      </top>
      <bottom style="thin">
        <color indexed="64"/>
      </bottom>
      <diagonal/>
    </border>
    <border>
      <left/>
      <right style="medium">
        <color indexed="64"/>
      </right>
      <top style="hair">
        <color indexed="64"/>
      </top>
      <bottom style="medium">
        <color indexed="64"/>
      </bottom>
      <diagonal/>
    </border>
  </borders>
  <cellStyleXfs count="9">
    <xf numFmtId="0" fontId="0" fillId="0" borderId="0"/>
    <xf numFmtId="0" fontId="7" fillId="0" borderId="0"/>
    <xf numFmtId="0" fontId="14" fillId="0" borderId="0" applyNumberFormat="0" applyFill="0" applyBorder="0" applyAlignment="0" applyProtection="0"/>
    <xf numFmtId="0" fontId="6" fillId="0" borderId="0"/>
    <xf numFmtId="0" fontId="5" fillId="0" borderId="0"/>
    <xf numFmtId="0" fontId="3" fillId="0" borderId="0"/>
    <xf numFmtId="0" fontId="3" fillId="0" borderId="0"/>
    <xf numFmtId="9" fontId="58" fillId="0" borderId="0" applyFont="0" applyFill="0" applyBorder="0" applyAlignment="0" applyProtection="0"/>
    <xf numFmtId="0" fontId="1" fillId="0" borderId="0"/>
  </cellStyleXfs>
  <cellXfs count="530">
    <xf numFmtId="0" fontId="0" fillId="0" borderId="0" xfId="0"/>
    <xf numFmtId="0" fontId="8" fillId="0" borderId="0" xfId="0" applyFont="1"/>
    <xf numFmtId="1" fontId="0" fillId="0" borderId="0" xfId="0" applyNumberFormat="1"/>
    <xf numFmtId="0" fontId="10" fillId="0" borderId="0" xfId="0" applyFont="1"/>
    <xf numFmtId="0" fontId="0" fillId="0" borderId="0" xfId="0" applyBorder="1"/>
    <xf numFmtId="0" fontId="10" fillId="0" borderId="0" xfId="0" applyFont="1" applyBorder="1"/>
    <xf numFmtId="0" fontId="0" fillId="0" borderId="10" xfId="0" applyBorder="1"/>
    <xf numFmtId="0" fontId="10" fillId="0" borderId="10" xfId="0" applyFont="1" applyBorder="1"/>
    <xf numFmtId="0" fontId="0" fillId="0" borderId="0" xfId="0" applyFill="1"/>
    <xf numFmtId="0" fontId="0" fillId="0" borderId="0" xfId="0" applyFill="1" applyBorder="1"/>
    <xf numFmtId="0" fontId="9" fillId="0" borderId="20" xfId="0" applyFont="1" applyBorder="1"/>
    <xf numFmtId="1" fontId="0" fillId="0" borderId="10" xfId="0" applyNumberFormat="1" applyBorder="1"/>
    <xf numFmtId="1" fontId="0" fillId="0" borderId="0" xfId="0" applyNumberFormat="1" applyFill="1"/>
    <xf numFmtId="164" fontId="0" fillId="0" borderId="0" xfId="0" applyNumberFormat="1" applyFill="1" applyBorder="1"/>
    <xf numFmtId="1" fontId="8" fillId="0" borderId="0" xfId="0" applyNumberFormat="1" applyFont="1"/>
    <xf numFmtId="0" fontId="10" fillId="0" borderId="0" xfId="0" applyFont="1" applyFill="1" applyBorder="1"/>
    <xf numFmtId="0" fontId="8" fillId="0" borderId="0" xfId="0" applyFont="1" applyFill="1"/>
    <xf numFmtId="164" fontId="0" fillId="0" borderId="0" xfId="0" applyNumberFormat="1"/>
    <xf numFmtId="0" fontId="0" fillId="0" borderId="0" xfId="0" applyAlignment="1">
      <alignment horizontal="right"/>
    </xf>
    <xf numFmtId="0" fontId="10" fillId="0" borderId="10" xfId="0" applyFont="1" applyFill="1" applyBorder="1"/>
    <xf numFmtId="0" fontId="10" fillId="0" borderId="0" xfId="0" applyFont="1" applyAlignment="1">
      <alignment horizontal="right"/>
    </xf>
    <xf numFmtId="0" fontId="10" fillId="0" borderId="10" xfId="0" applyFont="1" applyBorder="1" applyAlignment="1">
      <alignment horizontal="right"/>
    </xf>
    <xf numFmtId="0" fontId="15" fillId="0" borderId="10" xfId="0" applyFont="1" applyBorder="1"/>
    <xf numFmtId="0" fontId="15" fillId="0" borderId="10" xfId="0" quotePrefix="1" applyFont="1" applyBorder="1" applyAlignment="1">
      <alignment horizontal="left"/>
    </xf>
    <xf numFmtId="0" fontId="9" fillId="0" borderId="10" xfId="0" applyFont="1" applyBorder="1"/>
    <xf numFmtId="0" fontId="26" fillId="0" borderId="0" xfId="0" applyFont="1" applyBorder="1"/>
    <xf numFmtId="164" fontId="8" fillId="2" borderId="11" xfId="0" applyNumberFormat="1" applyFont="1" applyFill="1" applyBorder="1" applyAlignment="1">
      <alignment horizontal="right" indent="1"/>
    </xf>
    <xf numFmtId="164" fontId="8" fillId="2" borderId="0" xfId="0" applyNumberFormat="1" applyFont="1" applyFill="1" applyBorder="1" applyAlignment="1">
      <alignment horizontal="right" indent="1"/>
    </xf>
    <xf numFmtId="164" fontId="8" fillId="0" borderId="11" xfId="0" applyNumberFormat="1" applyFont="1" applyFill="1" applyBorder="1" applyAlignment="1">
      <alignment horizontal="right" indent="1"/>
    </xf>
    <xf numFmtId="164" fontId="8" fillId="0" borderId="0" xfId="0" applyNumberFormat="1" applyFont="1" applyFill="1" applyBorder="1" applyAlignment="1">
      <alignment horizontal="right" indent="1"/>
    </xf>
    <xf numFmtId="164" fontId="8" fillId="0" borderId="7" xfId="0" applyNumberFormat="1" applyFont="1" applyFill="1" applyBorder="1" applyAlignment="1">
      <alignment horizontal="right" indent="1"/>
    </xf>
    <xf numFmtId="164" fontId="0" fillId="0" borderId="0" xfId="0" applyNumberFormat="1" applyFill="1" applyBorder="1" applyAlignment="1">
      <alignment horizontal="right" indent="1"/>
    </xf>
    <xf numFmtId="164" fontId="0" fillId="2" borderId="10" xfId="0" applyNumberFormat="1" applyFill="1" applyBorder="1" applyAlignment="1">
      <alignment horizontal="right" indent="1"/>
    </xf>
    <xf numFmtId="164" fontId="0" fillId="0" borderId="10" xfId="0" applyNumberFormat="1" applyFill="1" applyBorder="1" applyAlignment="1">
      <alignment horizontal="right" indent="1"/>
    </xf>
    <xf numFmtId="164" fontId="0" fillId="0" borderId="6" xfId="0" applyNumberFormat="1" applyFill="1" applyBorder="1" applyAlignment="1">
      <alignment horizontal="right" indent="1"/>
    </xf>
    <xf numFmtId="164" fontId="0" fillId="0" borderId="10" xfId="0" applyNumberFormat="1" applyBorder="1"/>
    <xf numFmtId="164" fontId="8" fillId="0" borderId="0" xfId="0" applyNumberFormat="1" applyFont="1"/>
    <xf numFmtId="1" fontId="25" fillId="0" borderId="0" xfId="0" applyNumberFormat="1" applyFont="1" applyFill="1" applyBorder="1"/>
    <xf numFmtId="164" fontId="25" fillId="0" borderId="0" xfId="0" applyNumberFormat="1" applyFont="1" applyFill="1" applyBorder="1"/>
    <xf numFmtId="0" fontId="0" fillId="0" borderId="10" xfId="0" applyFill="1" applyBorder="1"/>
    <xf numFmtId="0" fontId="9" fillId="0" borderId="10" xfId="0" applyFont="1" applyFill="1" applyBorder="1"/>
    <xf numFmtId="0" fontId="10" fillId="0" borderId="0" xfId="0" applyFont="1" applyFill="1"/>
    <xf numFmtId="0" fontId="10" fillId="0" borderId="10" xfId="0" applyFont="1" applyFill="1" applyBorder="1" applyAlignment="1">
      <alignment horizontal="right"/>
    </xf>
    <xf numFmtId="164" fontId="0" fillId="0" borderId="0" xfId="0" applyNumberFormat="1" applyFill="1"/>
    <xf numFmtId="0" fontId="0" fillId="0" borderId="0" xfId="0" applyAlignment="1">
      <alignment horizontal="left"/>
    </xf>
    <xf numFmtId="0" fontId="10" fillId="0" borderId="11" xfId="0" applyFont="1" applyFill="1" applyBorder="1" applyAlignment="1"/>
    <xf numFmtId="0" fontId="29" fillId="0" borderId="11" xfId="0" applyFont="1" applyBorder="1" applyAlignment="1">
      <alignment horizontal="center" vertical="center" wrapText="1"/>
    </xf>
    <xf numFmtId="164" fontId="0" fillId="0" borderId="4" xfId="0" applyNumberFormat="1" applyFill="1" applyBorder="1" applyAlignment="1">
      <alignment horizontal="right" indent="1"/>
    </xf>
    <xf numFmtId="164" fontId="8" fillId="0" borderId="5" xfId="0" applyNumberFormat="1" applyFont="1" applyFill="1" applyBorder="1" applyAlignment="1">
      <alignment horizontal="right" indent="1"/>
    </xf>
    <xf numFmtId="164" fontId="8" fillId="0" borderId="12" xfId="0" applyNumberFormat="1" applyFont="1" applyFill="1" applyBorder="1" applyAlignment="1">
      <alignment horizontal="right" indent="1"/>
    </xf>
    <xf numFmtId="0" fontId="9" fillId="0" borderId="0" xfId="4" applyFont="1"/>
    <xf numFmtId="0" fontId="31" fillId="0" borderId="0" xfId="4" applyFont="1"/>
    <xf numFmtId="0" fontId="10" fillId="0" borderId="0" xfId="4" applyFont="1" applyBorder="1" applyAlignment="1">
      <alignment horizontal="center"/>
    </xf>
    <xf numFmtId="0" fontId="5" fillId="0" borderId="0" xfId="4"/>
    <xf numFmtId="0" fontId="5" fillId="0" borderId="0" xfId="4" applyFill="1"/>
    <xf numFmtId="164" fontId="5" fillId="0" borderId="0" xfId="4" applyNumberFormat="1"/>
    <xf numFmtId="164" fontId="32" fillId="0" borderId="0" xfId="4" applyNumberFormat="1" applyFont="1"/>
    <xf numFmtId="0" fontId="35" fillId="0" borderId="0" xfId="4" applyFont="1"/>
    <xf numFmtId="0" fontId="9" fillId="0" borderId="0" xfId="0" applyFont="1"/>
    <xf numFmtId="0" fontId="31" fillId="0" borderId="0" xfId="0" applyFont="1"/>
    <xf numFmtId="164" fontId="32" fillId="0" borderId="0" xfId="0" applyNumberFormat="1" applyFont="1"/>
    <xf numFmtId="164" fontId="32" fillId="0" borderId="12" xfId="4" applyNumberFormat="1" applyFont="1" applyBorder="1"/>
    <xf numFmtId="165" fontId="0" fillId="2" borderId="4" xfId="0" applyNumberFormat="1" applyFill="1" applyBorder="1" applyAlignment="1">
      <alignment horizontal="right" indent="2"/>
    </xf>
    <xf numFmtId="164" fontId="5" fillId="0" borderId="0" xfId="4" applyNumberFormat="1" applyFill="1" applyBorder="1"/>
    <xf numFmtId="164" fontId="32" fillId="0" borderId="0" xfId="4" applyNumberFormat="1" applyFont="1" applyFill="1" applyBorder="1"/>
    <xf numFmtId="0" fontId="9" fillId="0" borderId="0" xfId="0" applyFont="1" applyAlignment="1">
      <alignment horizontal="right"/>
    </xf>
    <xf numFmtId="0" fontId="36" fillId="0" borderId="0" xfId="0" applyFont="1" applyAlignment="1">
      <alignment horizontal="right"/>
    </xf>
    <xf numFmtId="0" fontId="50" fillId="0" borderId="0" xfId="0" applyFont="1" applyAlignment="1">
      <alignment horizontal="right"/>
    </xf>
    <xf numFmtId="0" fontId="30" fillId="0" borderId="0" xfId="0" applyFont="1" applyAlignment="1">
      <alignment horizontal="right"/>
    </xf>
    <xf numFmtId="1" fontId="52" fillId="0" borderId="0" xfId="0" applyNumberFormat="1" applyFont="1" applyBorder="1"/>
    <xf numFmtId="1" fontId="52" fillId="0" borderId="0" xfId="0" applyNumberFormat="1" applyFont="1"/>
    <xf numFmtId="0" fontId="10" fillId="0" borderId="1" xfId="0" applyFont="1" applyBorder="1"/>
    <xf numFmtId="0" fontId="10" fillId="0" borderId="0" xfId="0" applyFont="1" applyFill="1" applyBorder="1" applyAlignment="1">
      <alignment horizontal="right"/>
    </xf>
    <xf numFmtId="0" fontId="9" fillId="0" borderId="0" xfId="0" applyFont="1" applyBorder="1" applyAlignment="1">
      <alignment horizontal="right"/>
    </xf>
    <xf numFmtId="1" fontId="0" fillId="0" borderId="0" xfId="0" applyNumberFormat="1" applyFill="1" applyBorder="1"/>
    <xf numFmtId="0" fontId="10" fillId="0" borderId="0" xfId="0" applyFont="1" applyAlignment="1"/>
    <xf numFmtId="164" fontId="8" fillId="0" borderId="10" xfId="0" applyNumberFormat="1" applyFont="1" applyBorder="1"/>
    <xf numFmtId="1" fontId="0" fillId="0" borderId="12" xfId="0" applyNumberFormat="1" applyBorder="1"/>
    <xf numFmtId="1" fontId="0" fillId="0" borderId="4" xfId="0" applyNumberFormat="1" applyBorder="1"/>
    <xf numFmtId="0" fontId="10" fillId="0" borderId="4" xfId="0" applyFont="1" applyFill="1" applyBorder="1"/>
    <xf numFmtId="164" fontId="32" fillId="0" borderId="0" xfId="0" applyNumberFormat="1" applyFont="1" applyFill="1" applyBorder="1"/>
    <xf numFmtId="164" fontId="5" fillId="0" borderId="0" xfId="4" applyNumberFormat="1" applyBorder="1"/>
    <xf numFmtId="0" fontId="9" fillId="0" borderId="0" xfId="0" applyFont="1" applyFill="1" applyBorder="1"/>
    <xf numFmtId="0" fontId="10" fillId="0" borderId="0" xfId="0" applyFont="1" applyFill="1" applyBorder="1" applyAlignment="1">
      <alignment vertical="center" textRotation="90"/>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29" fillId="0" borderId="0" xfId="0" applyFont="1" applyFill="1" applyBorder="1" applyAlignment="1">
      <alignment horizontal="center" vertical="center" wrapText="1"/>
    </xf>
    <xf numFmtId="0" fontId="5" fillId="0" borderId="0" xfId="4" applyFill="1" applyBorder="1"/>
    <xf numFmtId="0" fontId="8"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32" fillId="0" borderId="12" xfId="0" applyNumberFormat="1" applyFont="1" applyBorder="1"/>
    <xf numFmtId="164" fontId="5" fillId="0" borderId="12" xfId="4" applyNumberFormat="1" applyBorder="1"/>
    <xf numFmtId="0" fontId="29" fillId="0" borderId="5" xfId="0" applyFont="1" applyBorder="1" applyAlignment="1">
      <alignment horizontal="center" vertical="center" wrapText="1"/>
    </xf>
    <xf numFmtId="164" fontId="0" fillId="2" borderId="30" xfId="0" applyNumberFormat="1" applyFill="1" applyBorder="1" applyAlignment="1">
      <alignment horizontal="right" indent="1"/>
    </xf>
    <xf numFmtId="164" fontId="0" fillId="0" borderId="30" xfId="0" applyNumberFormat="1" applyFill="1" applyBorder="1" applyAlignment="1">
      <alignment horizontal="right" indent="1"/>
    </xf>
    <xf numFmtId="0" fontId="19" fillId="0" borderId="0" xfId="0" applyFont="1" applyFill="1" applyBorder="1" applyAlignment="1">
      <alignment horizontal="center" vertical="center" wrapText="1"/>
    </xf>
    <xf numFmtId="164" fontId="32" fillId="0" borderId="32" xfId="0" applyNumberFormat="1" applyFont="1" applyBorder="1"/>
    <xf numFmtId="164" fontId="32" fillId="0" borderId="32" xfId="4" applyNumberFormat="1" applyFont="1" applyBorder="1"/>
    <xf numFmtId="164" fontId="32" fillId="0" borderId="31" xfId="4" applyNumberFormat="1" applyFont="1" applyBorder="1"/>
    <xf numFmtId="0" fontId="9" fillId="0" borderId="0" xfId="0" applyFont="1" applyBorder="1"/>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3" fillId="0" borderId="0" xfId="5" applyFont="1"/>
    <xf numFmtId="0" fontId="3" fillId="0" borderId="0" xfId="5" applyFont="1" applyFill="1"/>
    <xf numFmtId="0" fontId="3" fillId="0" borderId="0" xfId="5" applyFont="1" applyAlignment="1">
      <alignment horizontal="left"/>
    </xf>
    <xf numFmtId="1" fontId="8" fillId="0" borderId="0" xfId="0" applyNumberFormat="1" applyFont="1" applyFill="1"/>
    <xf numFmtId="0" fontId="0" fillId="0" borderId="0" xfId="0" applyProtection="1">
      <protection hidden="1"/>
    </xf>
    <xf numFmtId="0" fontId="13" fillId="0" borderId="0" xfId="0" applyFont="1" applyProtection="1">
      <protection hidden="1"/>
    </xf>
    <xf numFmtId="0" fontId="0" fillId="0" borderId="0" xfId="0" applyFill="1" applyBorder="1" applyProtection="1">
      <protection hidden="1"/>
    </xf>
    <xf numFmtId="0" fontId="0" fillId="0" borderId="0" xfId="0" applyBorder="1" applyProtection="1">
      <protection hidden="1"/>
    </xf>
    <xf numFmtId="0" fontId="14" fillId="0" borderId="0" xfId="2" applyFill="1" applyBorder="1" applyAlignment="1" applyProtection="1">
      <alignment horizontal="left"/>
      <protection hidden="1"/>
    </xf>
    <xf numFmtId="0" fontId="8" fillId="0" borderId="0" xfId="0" applyFont="1" applyFill="1" applyProtection="1">
      <protection hidden="1"/>
    </xf>
    <xf numFmtId="0" fontId="45" fillId="5" borderId="0" xfId="0" applyFont="1" applyFill="1" applyAlignment="1" applyProtection="1">
      <alignment vertical="center"/>
      <protection hidden="1"/>
    </xf>
    <xf numFmtId="0" fontId="46" fillId="5" borderId="0" xfId="0" applyFont="1" applyFill="1" applyAlignment="1" applyProtection="1">
      <protection hidden="1"/>
    </xf>
    <xf numFmtId="0" fontId="47" fillId="5" borderId="0" xfId="0" applyFont="1" applyFill="1" applyProtection="1">
      <protection hidden="1"/>
    </xf>
    <xf numFmtId="0" fontId="47" fillId="5" borderId="0" xfId="0" applyFont="1" applyFill="1" applyBorder="1" applyProtection="1">
      <protection hidden="1"/>
    </xf>
    <xf numFmtId="0" fontId="8" fillId="0" borderId="0" xfId="0" applyFont="1" applyBorder="1" applyProtection="1">
      <protection hidden="1"/>
    </xf>
    <xf numFmtId="0" fontId="40" fillId="0" borderId="0" xfId="0" quotePrefix="1" applyFont="1" applyAlignment="1" applyProtection="1">
      <alignment horizontal="left"/>
      <protection hidden="1"/>
    </xf>
    <xf numFmtId="1" fontId="8" fillId="4" borderId="0" xfId="0" applyNumberFormat="1" applyFont="1" applyFill="1" applyBorder="1" applyAlignment="1" applyProtection="1">
      <alignment horizontal="right" indent="1"/>
      <protection hidden="1"/>
    </xf>
    <xf numFmtId="1" fontId="8" fillId="0" borderId="0" xfId="0" applyNumberFormat="1" applyFont="1" applyFill="1" applyBorder="1" applyAlignment="1" applyProtection="1">
      <alignment horizontal="right" indent="2"/>
      <protection hidden="1"/>
    </xf>
    <xf numFmtId="164" fontId="8" fillId="0" borderId="0" xfId="0" applyNumberFormat="1" applyFont="1" applyFill="1" applyBorder="1" applyAlignment="1" applyProtection="1">
      <alignment horizontal="right" indent="2"/>
      <protection hidden="1"/>
    </xf>
    <xf numFmtId="0" fontId="22" fillId="0" borderId="0" xfId="0" applyFont="1" applyProtection="1">
      <protection hidden="1"/>
    </xf>
    <xf numFmtId="0" fontId="22" fillId="0" borderId="0" xfId="0" applyFont="1" applyFill="1" applyProtection="1">
      <protection hidden="1"/>
    </xf>
    <xf numFmtId="0" fontId="39" fillId="0" borderId="0" xfId="0" applyFont="1" applyProtection="1">
      <protection hidden="1"/>
    </xf>
    <xf numFmtId="0" fontId="8" fillId="0" borderId="0" xfId="0" applyFont="1" applyProtection="1">
      <protection hidden="1"/>
    </xf>
    <xf numFmtId="168" fontId="3" fillId="6" borderId="22" xfId="0" applyNumberFormat="1" applyFont="1" applyFill="1" applyBorder="1" applyAlignment="1" applyProtection="1">
      <alignment horizontal="center" vertical="center"/>
      <protection hidden="1"/>
    </xf>
    <xf numFmtId="0" fontId="17" fillId="0" borderId="0" xfId="0" applyFont="1" applyBorder="1" applyAlignment="1" applyProtection="1">
      <alignment vertical="center" wrapText="1"/>
      <protection hidden="1"/>
    </xf>
    <xf numFmtId="0" fontId="27" fillId="0" borderId="0" xfId="0" applyFont="1" applyBorder="1" applyAlignment="1" applyProtection="1">
      <alignment vertical="top"/>
      <protection hidden="1"/>
    </xf>
    <xf numFmtId="0" fontId="27" fillId="0" borderId="0" xfId="0" applyFont="1" applyBorder="1" applyAlignment="1" applyProtection="1">
      <alignment vertical="top" wrapText="1"/>
      <protection hidden="1"/>
    </xf>
    <xf numFmtId="0" fontId="19" fillId="0" borderId="0" xfId="0" applyFont="1" applyProtection="1">
      <protection hidden="1"/>
    </xf>
    <xf numFmtId="0" fontId="48" fillId="5" borderId="0" xfId="0" quotePrefix="1" applyFont="1" applyFill="1" applyAlignment="1" applyProtection="1">
      <alignment horizontal="left"/>
      <protection hidden="1"/>
    </xf>
    <xf numFmtId="0" fontId="10" fillId="0" borderId="0" xfId="0" applyFont="1" applyFill="1" applyBorder="1" applyAlignment="1" applyProtection="1">
      <alignment horizontal="center" vertical="center"/>
      <protection hidden="1"/>
    </xf>
    <xf numFmtId="0" fontId="18" fillId="0" borderId="0" xfId="0" applyFont="1" applyBorder="1" applyAlignment="1" applyProtection="1">
      <alignment horizontal="center"/>
      <protection hidden="1"/>
    </xf>
    <xf numFmtId="0" fontId="19" fillId="4" borderId="0" xfId="0" applyFont="1" applyFill="1" applyBorder="1" applyProtection="1">
      <protection hidden="1"/>
    </xf>
    <xf numFmtId="0" fontId="0" fillId="0" borderId="0" xfId="0" applyFill="1" applyBorder="1" applyAlignment="1" applyProtection="1">
      <protection hidden="1"/>
    </xf>
    <xf numFmtId="0" fontId="45" fillId="0" borderId="0" xfId="0" applyFont="1" applyFill="1" applyAlignment="1" applyProtection="1">
      <alignment vertical="center"/>
      <protection hidden="1"/>
    </xf>
    <xf numFmtId="0" fontId="46" fillId="0" borderId="0" xfId="0" applyFont="1" applyFill="1" applyAlignment="1" applyProtection="1">
      <protection hidden="1"/>
    </xf>
    <xf numFmtId="0" fontId="47" fillId="0" borderId="0" xfId="0" applyFont="1" applyFill="1" applyProtection="1">
      <protection hidden="1"/>
    </xf>
    <xf numFmtId="0" fontId="47" fillId="0" borderId="0" xfId="0" applyFont="1" applyFill="1" applyBorder="1" applyProtection="1">
      <protection hidden="1"/>
    </xf>
    <xf numFmtId="0" fontId="48" fillId="0" borderId="0" xfId="0" quotePrefix="1" applyFont="1" applyFill="1" applyAlignment="1" applyProtection="1">
      <alignment horizontal="left"/>
      <protection hidden="1"/>
    </xf>
    <xf numFmtId="0" fontId="40" fillId="0" borderId="0" xfId="0" applyFont="1" applyFill="1" applyProtection="1">
      <protection hidden="1"/>
    </xf>
    <xf numFmtId="0" fontId="19" fillId="0" borderId="0" xfId="0" applyFont="1" applyAlignment="1" applyProtection="1">
      <alignment horizontal="left"/>
      <protection hidden="1"/>
    </xf>
    <xf numFmtId="0" fontId="46" fillId="5" borderId="0" xfId="0" applyFont="1" applyFill="1" applyAlignment="1" applyProtection="1">
      <alignment vertical="center"/>
      <protection hidden="1"/>
    </xf>
    <xf numFmtId="0" fontId="47" fillId="5" borderId="0" xfId="0" applyFont="1" applyFill="1" applyAlignment="1" applyProtection="1">
      <alignment vertical="center"/>
      <protection hidden="1"/>
    </xf>
    <xf numFmtId="0" fontId="47" fillId="5" borderId="0" xfId="0" applyFont="1" applyFill="1" applyBorder="1" applyAlignment="1" applyProtection="1">
      <alignment vertical="center"/>
      <protection hidden="1"/>
    </xf>
    <xf numFmtId="0" fontId="48" fillId="5" borderId="0" xfId="0" applyFont="1" applyFill="1" applyAlignment="1" applyProtection="1">
      <alignment vertical="center"/>
      <protection hidden="1"/>
    </xf>
    <xf numFmtId="0" fontId="23" fillId="0" borderId="0" xfId="0" applyFont="1" applyProtection="1">
      <protection hidden="1"/>
    </xf>
    <xf numFmtId="0" fontId="14" fillId="0" borderId="0" xfId="2" applyProtection="1">
      <protection hidden="1"/>
    </xf>
    <xf numFmtId="0" fontId="27" fillId="0" borderId="0" xfId="0" applyFont="1" applyProtection="1">
      <protection hidden="1"/>
    </xf>
    <xf numFmtId="0" fontId="27" fillId="0" borderId="0" xfId="0" applyFont="1" applyFill="1" applyAlignment="1" applyProtection="1">
      <alignment wrapText="1"/>
      <protection hidden="1"/>
    </xf>
    <xf numFmtId="0" fontId="0" fillId="0" borderId="0" xfId="0" applyFill="1" applyProtection="1">
      <protection hidden="1"/>
    </xf>
    <xf numFmtId="0" fontId="13" fillId="0" borderId="0" xfId="0" applyFont="1" applyFill="1" applyProtection="1">
      <protection hidden="1"/>
    </xf>
    <xf numFmtId="166" fontId="0" fillId="0" borderId="0" xfId="0" applyNumberFormat="1" applyFill="1" applyProtection="1">
      <protection hidden="1"/>
    </xf>
    <xf numFmtId="0" fontId="10" fillId="0" borderId="0" xfId="0" applyFont="1" applyFill="1" applyBorder="1" applyAlignment="1" applyProtection="1">
      <alignment horizontal="center" vertical="center" textRotation="90" wrapText="1"/>
      <protection hidden="1"/>
    </xf>
    <xf numFmtId="0" fontId="10" fillId="0" borderId="0" xfId="0" applyFont="1" applyFill="1" applyBorder="1" applyProtection="1">
      <protection hidden="1"/>
    </xf>
    <xf numFmtId="164" fontId="0" fillId="0" borderId="0" xfId="0" applyNumberFormat="1" applyFill="1" applyBorder="1" applyAlignment="1" applyProtection="1">
      <alignment horizontal="right" indent="1"/>
      <protection hidden="1"/>
    </xf>
    <xf numFmtId="164" fontId="8" fillId="0" borderId="0" xfId="0" applyNumberFormat="1" applyFont="1" applyFill="1" applyBorder="1" applyAlignment="1" applyProtection="1">
      <alignment horizontal="right" indent="1"/>
      <protection hidden="1"/>
    </xf>
    <xf numFmtId="0" fontId="10" fillId="0" borderId="0" xfId="0" applyFont="1" applyFill="1" applyBorder="1" applyAlignment="1" applyProtection="1">
      <alignment horizontal="center" vertical="center" textRotation="90"/>
      <protection hidden="1"/>
    </xf>
    <xf numFmtId="166" fontId="0" fillId="0" borderId="0" xfId="0" applyNumberFormat="1" applyProtection="1">
      <protection hidden="1"/>
    </xf>
    <xf numFmtId="0" fontId="49" fillId="5" borderId="0" xfId="0" applyFont="1" applyFill="1" applyBorder="1" applyAlignment="1" applyProtection="1">
      <alignment vertical="center" wrapText="1"/>
      <protection hidden="1"/>
    </xf>
    <xf numFmtId="0" fontId="8" fillId="0" borderId="0" xfId="0" applyFont="1" applyFill="1" applyBorder="1" applyAlignment="1" applyProtection="1">
      <alignment horizontal="left"/>
      <protection hidden="1"/>
    </xf>
    <xf numFmtId="0" fontId="11" fillId="0" borderId="0" xfId="0" applyFont="1" applyProtection="1">
      <protection hidden="1"/>
    </xf>
    <xf numFmtId="0" fontId="10" fillId="0" borderId="0" xfId="0" applyFont="1" applyFill="1" applyBorder="1" applyAlignment="1" applyProtection="1">
      <alignment vertical="center" wrapText="1"/>
      <protection hidden="1"/>
    </xf>
    <xf numFmtId="0" fontId="10" fillId="0" borderId="0" xfId="0" applyFont="1" applyFill="1" applyBorder="1" applyAlignment="1" applyProtection="1">
      <alignment vertical="center"/>
      <protection hidden="1"/>
    </xf>
    <xf numFmtId="0" fontId="20" fillId="0" borderId="0" xfId="0" applyFont="1" applyFill="1" applyBorder="1" applyAlignment="1" applyProtection="1">
      <alignment vertical="center"/>
      <protection hidden="1"/>
    </xf>
    <xf numFmtId="0" fontId="19" fillId="0" borderId="6" xfId="0" applyFont="1" applyBorder="1" applyAlignment="1" applyProtection="1">
      <alignment horizontal="center" vertical="center"/>
      <protection hidden="1"/>
    </xf>
    <xf numFmtId="0" fontId="19" fillId="0" borderId="7" xfId="0" applyFont="1" applyBorder="1" applyAlignment="1" applyProtection="1">
      <alignment horizontal="center" vertical="center"/>
      <protection hidden="1"/>
    </xf>
    <xf numFmtId="0" fontId="19" fillId="0" borderId="10" xfId="0" applyFont="1" applyBorder="1" applyAlignment="1" applyProtection="1">
      <alignment horizontal="center" vertical="center"/>
      <protection hidden="1"/>
    </xf>
    <xf numFmtId="0" fontId="19" fillId="0" borderId="0" xfId="0" applyFont="1" applyBorder="1" applyAlignment="1" applyProtection="1">
      <alignment horizontal="center" vertical="center"/>
      <protection hidden="1"/>
    </xf>
    <xf numFmtId="0" fontId="19" fillId="0" borderId="13" xfId="0" applyFont="1" applyBorder="1" applyAlignment="1" applyProtection="1">
      <alignment horizontal="center" vertical="center"/>
      <protection hidden="1"/>
    </xf>
    <xf numFmtId="0" fontId="19" fillId="0" borderId="14" xfId="0" applyFont="1" applyBorder="1" applyAlignment="1" applyProtection="1">
      <alignment horizontal="center" vertical="center"/>
      <protection hidden="1"/>
    </xf>
    <xf numFmtId="0" fontId="19" fillId="0" borderId="11" xfId="0" applyFont="1" applyBorder="1" applyAlignment="1" applyProtection="1">
      <alignment horizontal="center" vertical="center"/>
      <protection hidden="1"/>
    </xf>
    <xf numFmtId="0" fontId="19" fillId="0" borderId="9" xfId="0" applyFont="1" applyBorder="1" applyAlignment="1" applyProtection="1">
      <alignment horizontal="center" vertical="center"/>
      <protection hidden="1"/>
    </xf>
    <xf numFmtId="0" fontId="10" fillId="2" borderId="12" xfId="0" applyFont="1" applyFill="1" applyBorder="1" applyProtection="1">
      <protection hidden="1"/>
    </xf>
    <xf numFmtId="165" fontId="0" fillId="2" borderId="12" xfId="0" applyNumberFormat="1" applyFill="1" applyBorder="1" applyAlignment="1" applyProtection="1">
      <alignment horizontal="right" indent="1"/>
      <protection hidden="1"/>
    </xf>
    <xf numFmtId="0" fontId="0" fillId="2" borderId="5" xfId="0" applyFill="1" applyBorder="1" applyAlignment="1" applyProtection="1">
      <alignment horizontal="right" indent="1"/>
      <protection hidden="1"/>
    </xf>
    <xf numFmtId="165" fontId="8" fillId="2" borderId="4" xfId="0" applyNumberFormat="1" applyFont="1" applyFill="1" applyBorder="1" applyAlignment="1" applyProtection="1">
      <alignment horizontal="right" indent="1"/>
      <protection hidden="1"/>
    </xf>
    <xf numFmtId="0" fontId="8" fillId="2" borderId="5" xfId="0" applyFont="1" applyFill="1" applyBorder="1" applyAlignment="1" applyProtection="1">
      <alignment horizontal="right" indent="1"/>
      <protection hidden="1"/>
    </xf>
    <xf numFmtId="1" fontId="8" fillId="2" borderId="12" xfId="0" applyNumberFormat="1" applyFont="1" applyFill="1" applyBorder="1" applyAlignment="1" applyProtection="1">
      <alignment horizontal="right" indent="1"/>
      <protection hidden="1"/>
    </xf>
    <xf numFmtId="164" fontId="8" fillId="2" borderId="12" xfId="0" applyNumberFormat="1" applyFont="1" applyFill="1" applyBorder="1" applyAlignment="1" applyProtection="1">
      <alignment horizontal="right" indent="1"/>
      <protection hidden="1"/>
    </xf>
    <xf numFmtId="1" fontId="8" fillId="2" borderId="15" xfId="0" applyNumberFormat="1" applyFont="1" applyFill="1" applyBorder="1" applyAlignment="1" applyProtection="1">
      <alignment horizontal="right" indent="1"/>
      <protection hidden="1"/>
    </xf>
    <xf numFmtId="164" fontId="8" fillId="2" borderId="16" xfId="0" applyNumberFormat="1" applyFont="1" applyFill="1" applyBorder="1" applyAlignment="1" applyProtection="1">
      <alignment horizontal="right" indent="1"/>
      <protection hidden="1"/>
    </xf>
    <xf numFmtId="0" fontId="13" fillId="0" borderId="0" xfId="0" applyFont="1" applyBorder="1" applyProtection="1">
      <protection hidden="1"/>
    </xf>
    <xf numFmtId="164" fontId="0" fillId="2" borderId="5" xfId="0" applyNumberFormat="1" applyFill="1" applyBorder="1" applyAlignment="1" applyProtection="1">
      <alignment horizontal="right" indent="1"/>
      <protection hidden="1"/>
    </xf>
    <xf numFmtId="0" fontId="19" fillId="2" borderId="12" xfId="0" applyFont="1" applyFill="1" applyBorder="1" applyAlignment="1" applyProtection="1">
      <alignment vertical="center" wrapText="1"/>
      <protection hidden="1"/>
    </xf>
    <xf numFmtId="165" fontId="0" fillId="2" borderId="8" xfId="0" applyNumberFormat="1" applyFill="1" applyBorder="1" applyAlignment="1" applyProtection="1">
      <alignment horizontal="right" indent="1"/>
      <protection hidden="1"/>
    </xf>
    <xf numFmtId="164" fontId="0" fillId="0" borderId="0" xfId="0" applyNumberFormat="1" applyProtection="1">
      <protection hidden="1"/>
    </xf>
    <xf numFmtId="0" fontId="10" fillId="2" borderId="0" xfId="0" applyFont="1" applyFill="1" applyBorder="1" applyProtection="1">
      <protection hidden="1"/>
    </xf>
    <xf numFmtId="165" fontId="0" fillId="2" borderId="0" xfId="0" applyNumberFormat="1" applyFill="1" applyBorder="1" applyAlignment="1" applyProtection="1">
      <alignment horizontal="right" indent="1"/>
      <protection hidden="1"/>
    </xf>
    <xf numFmtId="164" fontId="8" fillId="2" borderId="11" xfId="0" applyNumberFormat="1" applyFont="1" applyFill="1" applyBorder="1" applyAlignment="1" applyProtection="1">
      <alignment horizontal="right" indent="1"/>
      <protection hidden="1"/>
    </xf>
    <xf numFmtId="165" fontId="8" fillId="2" borderId="10" xfId="0" applyNumberFormat="1" applyFont="1" applyFill="1" applyBorder="1" applyAlignment="1" applyProtection="1">
      <alignment horizontal="right" indent="1"/>
      <protection hidden="1"/>
    </xf>
    <xf numFmtId="165" fontId="8" fillId="2" borderId="0" xfId="0" applyNumberFormat="1" applyFont="1" applyFill="1" applyBorder="1" applyAlignment="1" applyProtection="1">
      <alignment horizontal="right" indent="1"/>
      <protection hidden="1"/>
    </xf>
    <xf numFmtId="164" fontId="8" fillId="2" borderId="0" xfId="0" applyNumberFormat="1" applyFont="1" applyFill="1" applyBorder="1" applyAlignment="1" applyProtection="1">
      <alignment horizontal="right" indent="1"/>
      <protection hidden="1"/>
    </xf>
    <xf numFmtId="165" fontId="8" fillId="2" borderId="13" xfId="0" applyNumberFormat="1" applyFont="1" applyFill="1" applyBorder="1" applyAlignment="1" applyProtection="1">
      <alignment horizontal="right" indent="1"/>
      <protection hidden="1"/>
    </xf>
    <xf numFmtId="164" fontId="8" fillId="2" borderId="14" xfId="0" applyNumberFormat="1" applyFont="1" applyFill="1" applyBorder="1" applyAlignment="1" applyProtection="1">
      <alignment horizontal="right" indent="1"/>
      <protection hidden="1"/>
    </xf>
    <xf numFmtId="164" fontId="0" fillId="2" borderId="11" xfId="0" applyNumberFormat="1" applyFill="1" applyBorder="1" applyAlignment="1" applyProtection="1">
      <alignment horizontal="right" indent="1"/>
      <protection hidden="1"/>
    </xf>
    <xf numFmtId="164" fontId="0" fillId="2" borderId="0" xfId="0" applyNumberFormat="1" applyFill="1" applyBorder="1" applyAlignment="1" applyProtection="1">
      <alignment horizontal="right" indent="1"/>
      <protection hidden="1"/>
    </xf>
    <xf numFmtId="164" fontId="0" fillId="2" borderId="9" xfId="0" applyNumberFormat="1" applyFill="1" applyBorder="1" applyAlignment="1" applyProtection="1">
      <alignment horizontal="center"/>
      <protection hidden="1"/>
    </xf>
    <xf numFmtId="165" fontId="0" fillId="2" borderId="31" xfId="0" applyNumberFormat="1" applyFill="1" applyBorder="1" applyAlignment="1" applyProtection="1">
      <alignment horizontal="right" indent="1"/>
      <protection hidden="1"/>
    </xf>
    <xf numFmtId="164" fontId="0" fillId="2" borderId="28" xfId="0" applyNumberFormat="1" applyFill="1" applyBorder="1" applyAlignment="1" applyProtection="1">
      <alignment horizontal="right" indent="1"/>
      <protection hidden="1"/>
    </xf>
    <xf numFmtId="165" fontId="0" fillId="2" borderId="27" xfId="0" applyNumberFormat="1" applyFill="1" applyBorder="1" applyAlignment="1" applyProtection="1">
      <alignment horizontal="right" indent="1"/>
      <protection hidden="1"/>
    </xf>
    <xf numFmtId="164" fontId="0" fillId="2" borderId="31" xfId="0" applyNumberFormat="1" applyFill="1" applyBorder="1" applyAlignment="1" applyProtection="1">
      <alignment horizontal="right" indent="1"/>
      <protection hidden="1"/>
    </xf>
    <xf numFmtId="165" fontId="0" fillId="2" borderId="34" xfId="0" applyNumberFormat="1" applyFill="1" applyBorder="1" applyAlignment="1" applyProtection="1">
      <alignment horizontal="right" indent="1"/>
      <protection hidden="1"/>
    </xf>
    <xf numFmtId="164" fontId="0" fillId="2" borderId="29" xfId="0" applyNumberFormat="1" applyFill="1" applyBorder="1" applyAlignment="1" applyProtection="1">
      <alignment horizontal="right" indent="1"/>
      <protection hidden="1"/>
    </xf>
    <xf numFmtId="164" fontId="0" fillId="2" borderId="26" xfId="0" applyNumberFormat="1" applyFill="1" applyBorder="1" applyAlignment="1" applyProtection="1">
      <alignment horizontal="center"/>
      <protection hidden="1"/>
    </xf>
    <xf numFmtId="0" fontId="10" fillId="4" borderId="12" xfId="0" applyFont="1" applyFill="1" applyBorder="1" applyProtection="1">
      <protection hidden="1"/>
    </xf>
    <xf numFmtId="0" fontId="13" fillId="0" borderId="0" xfId="0" applyFont="1" applyFill="1" applyBorder="1" applyProtection="1">
      <protection hidden="1"/>
    </xf>
    <xf numFmtId="0" fontId="10" fillId="4" borderId="0" xfId="0" applyFont="1" applyFill="1" applyBorder="1" applyProtection="1">
      <protection hidden="1"/>
    </xf>
    <xf numFmtId="165" fontId="8" fillId="0" borderId="9" xfId="0" applyNumberFormat="1" applyFont="1" applyFill="1" applyBorder="1" applyAlignment="1" applyProtection="1">
      <alignment horizontal="right" indent="1"/>
      <protection hidden="1"/>
    </xf>
    <xf numFmtId="165" fontId="0" fillId="0" borderId="10" xfId="0" applyNumberFormat="1" applyFill="1" applyBorder="1" applyAlignment="1" applyProtection="1">
      <alignment horizontal="right" indent="1"/>
      <protection hidden="1"/>
    </xf>
    <xf numFmtId="164" fontId="8" fillId="0" borderId="11" xfId="0" applyNumberFormat="1" applyFont="1" applyFill="1" applyBorder="1" applyAlignment="1" applyProtection="1">
      <alignment horizontal="right" indent="1"/>
      <protection hidden="1"/>
    </xf>
    <xf numFmtId="165" fontId="8" fillId="0" borderId="10" xfId="0" applyNumberFormat="1" applyFont="1" applyFill="1" applyBorder="1" applyAlignment="1" applyProtection="1">
      <alignment horizontal="right" indent="1"/>
      <protection hidden="1"/>
    </xf>
    <xf numFmtId="165" fontId="8" fillId="0" borderId="0" xfId="0" applyNumberFormat="1" applyFont="1" applyFill="1" applyBorder="1" applyAlignment="1" applyProtection="1">
      <alignment horizontal="right" indent="1"/>
      <protection hidden="1"/>
    </xf>
    <xf numFmtId="165" fontId="8" fillId="0" borderId="13" xfId="0" applyNumberFormat="1" applyFont="1" applyFill="1" applyBorder="1" applyAlignment="1" applyProtection="1">
      <alignment horizontal="right" indent="1"/>
      <protection hidden="1"/>
    </xf>
    <xf numFmtId="164" fontId="8" fillId="0" borderId="14" xfId="0" applyNumberFormat="1" applyFont="1" applyFill="1" applyBorder="1" applyAlignment="1" applyProtection="1">
      <alignment horizontal="right" indent="1"/>
      <protection hidden="1"/>
    </xf>
    <xf numFmtId="164" fontId="0" fillId="0" borderId="11" xfId="0" applyNumberFormat="1" applyFill="1" applyBorder="1" applyAlignment="1" applyProtection="1">
      <alignment horizontal="right" indent="1"/>
      <protection hidden="1"/>
    </xf>
    <xf numFmtId="164" fontId="0" fillId="0" borderId="9" xfId="0" applyNumberFormat="1" applyFill="1" applyBorder="1" applyAlignment="1" applyProtection="1">
      <alignment horizontal="center"/>
      <protection hidden="1"/>
    </xf>
    <xf numFmtId="165" fontId="8" fillId="0" borderId="26" xfId="0" applyNumberFormat="1" applyFont="1" applyFill="1" applyBorder="1" applyAlignment="1" applyProtection="1">
      <alignment horizontal="right" indent="1"/>
      <protection hidden="1"/>
    </xf>
    <xf numFmtId="165" fontId="0" fillId="0" borderId="27" xfId="0" applyNumberFormat="1" applyFill="1" applyBorder="1" applyAlignment="1" applyProtection="1">
      <alignment horizontal="right" indent="1"/>
      <protection hidden="1"/>
    </xf>
    <xf numFmtId="164" fontId="0" fillId="0" borderId="28" xfId="0" applyNumberFormat="1" applyFill="1" applyBorder="1" applyAlignment="1" applyProtection="1">
      <alignment horizontal="right" indent="1"/>
      <protection hidden="1"/>
    </xf>
    <xf numFmtId="165" fontId="0" fillId="0" borderId="31" xfId="0" applyNumberFormat="1" applyFill="1" applyBorder="1" applyAlignment="1" applyProtection="1">
      <alignment horizontal="right" indent="1"/>
      <protection hidden="1"/>
    </xf>
    <xf numFmtId="164" fontId="0" fillId="0" borderId="31" xfId="0" applyNumberFormat="1" applyFill="1" applyBorder="1" applyAlignment="1" applyProtection="1">
      <alignment horizontal="right" indent="1"/>
      <protection hidden="1"/>
    </xf>
    <xf numFmtId="165" fontId="0" fillId="0" borderId="34" xfId="0" applyNumberFormat="1" applyFill="1" applyBorder="1" applyAlignment="1" applyProtection="1">
      <alignment horizontal="right" indent="1"/>
      <protection hidden="1"/>
    </xf>
    <xf numFmtId="164" fontId="0" fillId="0" borderId="29" xfId="0" applyNumberFormat="1" applyFill="1" applyBorder="1" applyAlignment="1" applyProtection="1">
      <alignment horizontal="right" indent="1"/>
      <protection hidden="1"/>
    </xf>
    <xf numFmtId="164" fontId="0" fillId="0" borderId="26" xfId="0" applyNumberFormat="1" applyFill="1" applyBorder="1" applyAlignment="1" applyProtection="1">
      <alignment horizontal="center"/>
      <protection hidden="1"/>
    </xf>
    <xf numFmtId="165" fontId="0" fillId="0" borderId="0" xfId="0" applyNumberFormat="1" applyFill="1" applyBorder="1" applyAlignment="1" applyProtection="1">
      <alignment horizontal="right" indent="1"/>
      <protection hidden="1"/>
    </xf>
    <xf numFmtId="164" fontId="0" fillId="0" borderId="0" xfId="0" applyNumberFormat="1" applyBorder="1" applyProtection="1">
      <protection hidden="1"/>
    </xf>
    <xf numFmtId="165" fontId="8" fillId="0" borderId="26" xfId="0" applyNumberFormat="1" applyFont="1" applyFill="1" applyBorder="1" applyAlignment="1" applyProtection="1">
      <alignment horizontal="right" vertical="center" indent="1"/>
      <protection hidden="1"/>
    </xf>
    <xf numFmtId="165" fontId="0" fillId="0" borderId="27" xfId="0" applyNumberFormat="1" applyFill="1" applyBorder="1" applyAlignment="1" applyProtection="1">
      <alignment horizontal="right" vertical="center" indent="1"/>
      <protection hidden="1"/>
    </xf>
    <xf numFmtId="164" fontId="0" fillId="0" borderId="28" xfId="0" applyNumberFormat="1" applyFill="1" applyBorder="1" applyAlignment="1" applyProtection="1">
      <alignment horizontal="right" vertical="center" indent="1"/>
      <protection hidden="1"/>
    </xf>
    <xf numFmtId="165" fontId="0" fillId="0" borderId="31" xfId="0" applyNumberFormat="1" applyFill="1" applyBorder="1" applyAlignment="1" applyProtection="1">
      <alignment horizontal="right" vertical="center" indent="1"/>
      <protection hidden="1"/>
    </xf>
    <xf numFmtId="164" fontId="0" fillId="0" borderId="31" xfId="0" applyNumberFormat="1" applyFill="1" applyBorder="1" applyAlignment="1" applyProtection="1">
      <alignment horizontal="right" vertical="center" indent="1"/>
      <protection hidden="1"/>
    </xf>
    <xf numFmtId="165" fontId="0" fillId="0" borderId="33" xfId="0" applyNumberFormat="1" applyFill="1" applyBorder="1" applyAlignment="1" applyProtection="1">
      <alignment horizontal="right" vertical="center" indent="1"/>
      <protection hidden="1"/>
    </xf>
    <xf numFmtId="164" fontId="0" fillId="0" borderId="35" xfId="0" applyNumberFormat="1" applyFill="1" applyBorder="1" applyAlignment="1" applyProtection="1">
      <alignment horizontal="right" vertical="center" indent="1"/>
      <protection hidden="1"/>
    </xf>
    <xf numFmtId="0" fontId="13" fillId="0" borderId="0" xfId="0" applyFont="1" applyAlignment="1" applyProtection="1">
      <alignment horizontal="right" vertical="center" indent="1"/>
      <protection hidden="1"/>
    </xf>
    <xf numFmtId="164" fontId="0" fillId="0" borderId="26" xfId="0" applyNumberFormat="1" applyFill="1" applyBorder="1" applyAlignment="1" applyProtection="1">
      <alignment horizontal="center" vertical="center"/>
      <protection hidden="1"/>
    </xf>
    <xf numFmtId="0" fontId="24" fillId="0" borderId="0" xfId="0" applyFont="1" applyProtection="1">
      <protection hidden="1"/>
    </xf>
    <xf numFmtId="0" fontId="20" fillId="0" borderId="0" xfId="0" applyFont="1" applyFill="1" applyBorder="1" applyAlignment="1" applyProtection="1">
      <alignment vertical="center" wrapText="1"/>
      <protection hidden="1"/>
    </xf>
    <xf numFmtId="0" fontId="15" fillId="0" borderId="0" xfId="0" applyFont="1" applyProtection="1">
      <protection hidden="1"/>
    </xf>
    <xf numFmtId="1" fontId="0" fillId="0" borderId="0" xfId="0" applyNumberFormat="1" applyProtection="1">
      <protection hidden="1"/>
    </xf>
    <xf numFmtId="165" fontId="0" fillId="0" borderId="0" xfId="0" applyNumberFormat="1" applyProtection="1">
      <protection hidden="1"/>
    </xf>
    <xf numFmtId="0" fontId="41" fillId="0" borderId="0" xfId="0" quotePrefix="1" applyFont="1" applyAlignment="1" applyProtection="1">
      <alignment horizontal="left"/>
      <protection hidden="1"/>
    </xf>
    <xf numFmtId="0" fontId="43" fillId="0" borderId="0" xfId="0" applyFont="1" applyBorder="1" applyAlignment="1" applyProtection="1">
      <alignment vertical="top"/>
      <protection hidden="1"/>
    </xf>
    <xf numFmtId="0" fontId="40" fillId="0" borderId="0" xfId="0" applyFont="1" applyProtection="1">
      <protection hidden="1"/>
    </xf>
    <xf numFmtId="0" fontId="40" fillId="0" borderId="0" xfId="0" quotePrefix="1" applyFont="1" applyFill="1" applyAlignment="1" applyProtection="1">
      <alignment horizontal="left"/>
      <protection hidden="1"/>
    </xf>
    <xf numFmtId="0" fontId="8" fillId="0" borderId="0" xfId="0" quotePrefix="1" applyFont="1" applyAlignment="1" applyProtection="1">
      <alignment horizontal="left"/>
      <protection hidden="1"/>
    </xf>
    <xf numFmtId="0" fontId="28" fillId="0" borderId="0" xfId="0" applyFont="1" applyFill="1" applyBorder="1" applyAlignment="1" applyProtection="1">
      <alignment vertical="center"/>
      <protection hidden="1"/>
    </xf>
    <xf numFmtId="0" fontId="28" fillId="0" borderId="0" xfId="0" applyFont="1" applyFill="1" applyBorder="1" applyAlignment="1" applyProtection="1">
      <alignment vertical="center" wrapText="1"/>
      <protection hidden="1"/>
    </xf>
    <xf numFmtId="0" fontId="22" fillId="0" borderId="0" xfId="0" applyFont="1" applyFill="1" applyBorder="1" applyProtection="1">
      <protection hidden="1"/>
    </xf>
    <xf numFmtId="0" fontId="13" fillId="0" borderId="0" xfId="0" applyFont="1" applyFill="1" applyBorder="1" applyAlignment="1" applyProtection="1">
      <alignment horizontal="center" vertical="center"/>
      <protection hidden="1"/>
    </xf>
    <xf numFmtId="0" fontId="19" fillId="0" borderId="0" xfId="0" applyFont="1" applyFill="1" applyBorder="1" applyAlignment="1" applyProtection="1">
      <alignment horizontal="center" vertical="center"/>
      <protection hidden="1"/>
    </xf>
    <xf numFmtId="164" fontId="0" fillId="0" borderId="0" xfId="0" applyNumberFormat="1" applyFill="1" applyBorder="1" applyProtection="1">
      <protection hidden="1"/>
    </xf>
    <xf numFmtId="165" fontId="13" fillId="0" borderId="0" xfId="0" applyNumberFormat="1" applyFont="1" applyFill="1" applyBorder="1" applyProtection="1">
      <protection hidden="1"/>
    </xf>
    <xf numFmtId="164" fontId="34" fillId="0" borderId="0" xfId="0" applyNumberFormat="1" applyFont="1" applyBorder="1" applyAlignment="1" applyProtection="1">
      <alignment horizontal="right"/>
      <protection hidden="1"/>
    </xf>
    <xf numFmtId="0" fontId="0" fillId="0" borderId="12" xfId="0" applyBorder="1" applyProtection="1">
      <protection hidden="1"/>
    </xf>
    <xf numFmtId="1" fontId="53" fillId="0" borderId="0" xfId="0" applyNumberFormat="1" applyFont="1" applyProtection="1">
      <protection hidden="1"/>
    </xf>
    <xf numFmtId="0" fontId="33" fillId="4" borderId="0" xfId="0" applyFont="1" applyFill="1" applyBorder="1" applyAlignment="1" applyProtection="1">
      <alignment vertical="center" textRotation="90"/>
      <protection hidden="1"/>
    </xf>
    <xf numFmtId="0" fontId="33" fillId="4" borderId="0" xfId="0" applyFont="1" applyFill="1" applyBorder="1" applyAlignment="1" applyProtection="1">
      <protection hidden="1"/>
    </xf>
    <xf numFmtId="165" fontId="34" fillId="0" borderId="0" xfId="0" applyNumberFormat="1" applyFont="1" applyFill="1" applyBorder="1" applyAlignment="1" applyProtection="1">
      <alignment horizontal="right"/>
      <protection hidden="1"/>
    </xf>
    <xf numFmtId="0" fontId="21" fillId="3" borderId="20" xfId="0" applyFont="1" applyFill="1" applyBorder="1" applyAlignment="1">
      <alignment horizontal="right"/>
    </xf>
    <xf numFmtId="0" fontId="21" fillId="3" borderId="0" xfId="0" applyFont="1" applyFill="1" applyAlignment="1">
      <alignment horizontal="right"/>
    </xf>
    <xf numFmtId="0" fontId="21" fillId="3" borderId="11" xfId="0" applyFont="1" applyFill="1" applyBorder="1" applyAlignment="1">
      <alignment horizontal="right"/>
    </xf>
    <xf numFmtId="0" fontId="21" fillId="3" borderId="10" xfId="0" applyFont="1" applyFill="1" applyBorder="1" applyAlignment="1">
      <alignment horizontal="right"/>
    </xf>
    <xf numFmtId="0" fontId="21" fillId="7" borderId="0" xfId="0" applyFont="1" applyFill="1" applyAlignment="1">
      <alignment horizontal="right"/>
    </xf>
    <xf numFmtId="0" fontId="21" fillId="7" borderId="20" xfId="0" applyFont="1" applyFill="1" applyBorder="1" applyAlignment="1">
      <alignment horizontal="right"/>
    </xf>
    <xf numFmtId="1" fontId="52" fillId="0" borderId="11" xfId="0" applyNumberFormat="1" applyFont="1" applyBorder="1"/>
    <xf numFmtId="0" fontId="52" fillId="0" borderId="0" xfId="0" applyFont="1"/>
    <xf numFmtId="166" fontId="52" fillId="0" borderId="0" xfId="0" applyNumberFormat="1" applyFont="1"/>
    <xf numFmtId="166" fontId="52" fillId="0" borderId="11" xfId="0" applyNumberFormat="1" applyFont="1" applyBorder="1"/>
    <xf numFmtId="0" fontId="52" fillId="0" borderId="11" xfId="0" applyFont="1" applyBorder="1"/>
    <xf numFmtId="0" fontId="60" fillId="0" borderId="0" xfId="0" applyFont="1"/>
    <xf numFmtId="0" fontId="0" fillId="0" borderId="11" xfId="0" applyBorder="1"/>
    <xf numFmtId="0" fontId="2" fillId="0" borderId="0" xfId="5" applyFont="1"/>
    <xf numFmtId="49" fontId="0" fillId="0" borderId="0" xfId="0" applyNumberFormat="1" applyAlignment="1">
      <alignment horizontal="right"/>
    </xf>
    <xf numFmtId="49" fontId="0" fillId="0" borderId="0" xfId="0" applyNumberFormat="1" applyFill="1" applyAlignment="1">
      <alignment horizontal="right"/>
    </xf>
    <xf numFmtId="0" fontId="0" fillId="0" borderId="0" xfId="0" applyNumberFormat="1"/>
    <xf numFmtId="0" fontId="0" fillId="0" borderId="0" xfId="0" applyNumberFormat="1" applyFill="1"/>
    <xf numFmtId="0" fontId="10" fillId="0" borderId="7" xfId="0" applyFont="1" applyBorder="1"/>
    <xf numFmtId="1" fontId="0" fillId="0" borderId="11" xfId="0" applyNumberFormat="1" applyBorder="1"/>
    <xf numFmtId="1" fontId="0" fillId="0" borderId="7" xfId="0" applyNumberFormat="1" applyBorder="1"/>
    <xf numFmtId="0" fontId="10" fillId="0" borderId="11" xfId="0" applyFont="1" applyBorder="1" applyAlignment="1">
      <alignment horizontal="right"/>
    </xf>
    <xf numFmtId="1" fontId="0" fillId="0" borderId="5" xfId="0" applyNumberFormat="1" applyBorder="1"/>
    <xf numFmtId="1" fontId="10" fillId="0" borderId="0" xfId="0" applyNumberFormat="1" applyFont="1" applyAlignment="1"/>
    <xf numFmtId="1" fontId="0" fillId="2" borderId="31" xfId="0" applyNumberFormat="1" applyFill="1" applyBorder="1" applyAlignment="1" applyProtection="1">
      <alignment horizontal="right" indent="1"/>
      <protection hidden="1"/>
    </xf>
    <xf numFmtId="167" fontId="13" fillId="0" borderId="0" xfId="7" applyNumberFormat="1" applyFont="1" applyFill="1" applyBorder="1" applyProtection="1">
      <protection hidden="1"/>
    </xf>
    <xf numFmtId="0" fontId="10" fillId="4" borderId="32" xfId="0" applyFont="1" applyFill="1" applyBorder="1" applyProtection="1">
      <protection hidden="1"/>
    </xf>
    <xf numFmtId="164" fontId="32" fillId="0" borderId="0" xfId="0" applyNumberFormat="1" applyFont="1" applyBorder="1"/>
    <xf numFmtId="164" fontId="32" fillId="0" borderId="0" xfId="4" applyNumberFormat="1" applyFont="1" applyBorder="1"/>
    <xf numFmtId="164" fontId="5" fillId="0" borderId="32" xfId="4" applyNumberFormat="1" applyBorder="1"/>
    <xf numFmtId="164" fontId="32" fillId="0" borderId="31" xfId="0" applyNumberFormat="1" applyFont="1" applyBorder="1"/>
    <xf numFmtId="164" fontId="5" fillId="0" borderId="31" xfId="4" applyNumberFormat="1" applyBorder="1"/>
    <xf numFmtId="0" fontId="10" fillId="0" borderId="4" xfId="0" applyFont="1" applyFill="1" applyBorder="1" applyAlignment="1">
      <alignment horizontal="center" vertical="center" wrapText="1"/>
    </xf>
    <xf numFmtId="0" fontId="29" fillId="0" borderId="5" xfId="0" applyFont="1" applyFill="1" applyBorder="1" applyAlignment="1">
      <alignment horizontal="center" vertical="center" wrapText="1"/>
    </xf>
    <xf numFmtId="164" fontId="5" fillId="0" borderId="5" xfId="4" applyNumberFormat="1" applyFill="1" applyBorder="1"/>
    <xf numFmtId="164" fontId="5" fillId="0" borderId="11" xfId="4" applyNumberFormat="1" applyFill="1" applyBorder="1"/>
    <xf numFmtId="164" fontId="4" fillId="0" borderId="0" xfId="4" applyNumberFormat="1" applyFont="1" applyFill="1" applyBorder="1"/>
    <xf numFmtId="164" fontId="4" fillId="0" borderId="11" xfId="4" applyNumberFormat="1" applyFont="1" applyFill="1" applyBorder="1"/>
    <xf numFmtId="164" fontId="4" fillId="0" borderId="6" xfId="4" applyNumberFormat="1" applyFont="1" applyFill="1" applyBorder="1"/>
    <xf numFmtId="164" fontId="4" fillId="0" borderId="7" xfId="4" applyNumberFormat="1" applyFont="1" applyFill="1" applyBorder="1"/>
    <xf numFmtId="164" fontId="4" fillId="0" borderId="1" xfId="4" applyNumberFormat="1" applyFont="1" applyFill="1" applyBorder="1"/>
    <xf numFmtId="0" fontId="4" fillId="0" borderId="12" xfId="4" applyFont="1" applyFill="1" applyBorder="1"/>
    <xf numFmtId="164" fontId="5" fillId="0" borderId="4" xfId="4" applyNumberFormat="1" applyFill="1" applyBorder="1"/>
    <xf numFmtId="164" fontId="5" fillId="0" borderId="10" xfId="4" applyNumberFormat="1" applyFill="1" applyBorder="1"/>
    <xf numFmtId="164" fontId="4" fillId="0" borderId="10" xfId="4" applyNumberFormat="1" applyFont="1" applyFill="1" applyBorder="1"/>
    <xf numFmtId="0" fontId="9" fillId="0" borderId="0" xfId="4" applyFont="1" applyFill="1" applyBorder="1"/>
    <xf numFmtId="0" fontId="31" fillId="0" borderId="0" xfId="4" applyFont="1" applyFill="1" applyBorder="1"/>
    <xf numFmtId="164" fontId="8" fillId="2" borderId="32" xfId="0" applyNumberFormat="1" applyFont="1" applyFill="1" applyBorder="1" applyAlignment="1">
      <alignment horizontal="right" indent="1"/>
    </xf>
    <xf numFmtId="0" fontId="5" fillId="0" borderId="4" xfId="4" applyFill="1" applyBorder="1"/>
    <xf numFmtId="0" fontId="10" fillId="0" borderId="8" xfId="0" applyFont="1" applyFill="1" applyBorder="1" applyProtection="1">
      <protection hidden="1"/>
    </xf>
    <xf numFmtId="0" fontId="10" fillId="0" borderId="9" xfId="0" applyFont="1" applyFill="1" applyBorder="1" applyProtection="1">
      <protection hidden="1"/>
    </xf>
    <xf numFmtId="0" fontId="10" fillId="0" borderId="23" xfId="0" applyFont="1" applyFill="1" applyBorder="1" applyProtection="1">
      <protection hidden="1"/>
    </xf>
    <xf numFmtId="164" fontId="16" fillId="0" borderId="0" xfId="0" applyNumberFormat="1" applyFont="1" applyFill="1" applyBorder="1" applyAlignment="1">
      <alignment horizontal="right" indent="1"/>
    </xf>
    <xf numFmtId="0" fontId="62" fillId="0" borderId="0" xfId="4" applyFont="1" applyFill="1" applyBorder="1"/>
    <xf numFmtId="0" fontId="63" fillId="0" borderId="0" xfId="4" applyFont="1" applyFill="1" applyBorder="1"/>
    <xf numFmtId="164" fontId="63" fillId="0" borderId="0" xfId="4" applyNumberFormat="1" applyFont="1" applyFill="1" applyBorder="1"/>
    <xf numFmtId="0" fontId="64" fillId="0" borderId="0" xfId="4" applyFont="1" applyFill="1" applyBorder="1"/>
    <xf numFmtId="0" fontId="65" fillId="0" borderId="0" xfId="0" applyFont="1" applyFill="1" applyBorder="1"/>
    <xf numFmtId="0" fontId="16" fillId="0" borderId="0" xfId="0" applyFont="1" applyFill="1" applyBorder="1"/>
    <xf numFmtId="0" fontId="10" fillId="2" borderId="0" xfId="0" applyFont="1" applyFill="1" applyBorder="1" applyAlignment="1" applyProtection="1">
      <alignment horizontal="right"/>
      <protection hidden="1"/>
    </xf>
    <xf numFmtId="0" fontId="10" fillId="0" borderId="0" xfId="0" applyFont="1" applyFill="1" applyAlignment="1">
      <alignment horizontal="right"/>
    </xf>
    <xf numFmtId="0" fontId="10" fillId="2" borderId="32" xfId="0" applyFont="1" applyFill="1" applyBorder="1" applyAlignment="1" applyProtection="1">
      <alignment horizontal="right"/>
      <protection hidden="1"/>
    </xf>
    <xf numFmtId="0" fontId="10" fillId="0" borderId="9" xfId="0" applyFont="1" applyFill="1" applyBorder="1" applyAlignment="1" applyProtection="1">
      <alignment horizontal="right"/>
      <protection hidden="1"/>
    </xf>
    <xf numFmtId="0" fontId="10" fillId="0" borderId="0" xfId="0" applyFont="1" applyProtection="1">
      <protection hidden="1"/>
    </xf>
    <xf numFmtId="0" fontId="25" fillId="0" borderId="0" xfId="0" applyFont="1" applyProtection="1">
      <protection hidden="1"/>
    </xf>
    <xf numFmtId="0" fontId="16" fillId="0" borderId="0" xfId="0" quotePrefix="1" applyFont="1" applyAlignment="1" applyProtection="1">
      <alignment horizontal="left"/>
      <protection hidden="1"/>
    </xf>
    <xf numFmtId="0" fontId="19" fillId="0" borderId="0" xfId="0" applyFont="1" applyAlignment="1" applyProtection="1">
      <alignment vertical="top" wrapText="1"/>
      <protection hidden="1"/>
    </xf>
    <xf numFmtId="0" fontId="19" fillId="0" borderId="0" xfId="0" applyFont="1" applyAlignment="1" applyProtection="1">
      <alignment horizontal="left" vertical="top" wrapText="1"/>
      <protection hidden="1"/>
    </xf>
    <xf numFmtId="0" fontId="19" fillId="0" borderId="0" xfId="0" applyFont="1" applyAlignment="1" applyProtection="1">
      <alignment vertical="center" wrapText="1"/>
      <protection hidden="1"/>
    </xf>
    <xf numFmtId="0" fontId="0" fillId="0" borderId="0" xfId="0" applyAlignment="1" applyProtection="1">
      <alignment vertical="center"/>
      <protection hidden="1"/>
    </xf>
    <xf numFmtId="0" fontId="1" fillId="0" borderId="0" xfId="8" applyProtection="1">
      <protection hidden="1"/>
    </xf>
    <xf numFmtId="0" fontId="10"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3" borderId="0" xfId="0" applyFont="1" applyFill="1" applyBorder="1" applyAlignment="1">
      <alignment horizontal="right"/>
    </xf>
    <xf numFmtId="166" fontId="52" fillId="0" borderId="0" xfId="0" applyNumberFormat="1" applyFont="1" applyBorder="1"/>
    <xf numFmtId="0" fontId="52" fillId="0" borderId="0" xfId="0" applyFont="1" applyBorder="1"/>
    <xf numFmtId="165" fontId="8" fillId="2" borderId="11" xfId="0" applyNumberFormat="1" applyFont="1" applyFill="1" applyBorder="1" applyAlignment="1" applyProtection="1">
      <alignment horizontal="right" indent="1"/>
      <protection hidden="1"/>
    </xf>
    <xf numFmtId="165" fontId="8" fillId="2" borderId="28" xfId="0" applyNumberFormat="1" applyFont="1" applyFill="1" applyBorder="1" applyAlignment="1" applyProtection="1">
      <alignment horizontal="right" indent="1"/>
      <protection hidden="1"/>
    </xf>
    <xf numFmtId="0" fontId="10" fillId="2" borderId="5" xfId="0" applyFont="1" applyFill="1" applyBorder="1" applyProtection="1">
      <protection hidden="1"/>
    </xf>
    <xf numFmtId="0" fontId="10" fillId="2" borderId="11" xfId="0" applyFont="1" applyFill="1" applyBorder="1" applyProtection="1">
      <protection hidden="1"/>
    </xf>
    <xf numFmtId="0" fontId="10" fillId="2" borderId="11" xfId="0" applyFont="1" applyFill="1" applyBorder="1" applyAlignment="1" applyProtection="1">
      <alignment horizontal="right"/>
      <protection hidden="1"/>
    </xf>
    <xf numFmtId="0" fontId="17" fillId="0" borderId="1" xfId="0" applyFont="1" applyBorder="1" applyAlignment="1" applyProtection="1">
      <alignment vertical="center"/>
      <protection hidden="1"/>
    </xf>
    <xf numFmtId="0" fontId="17" fillId="2" borderId="6" xfId="0" applyFont="1" applyFill="1" applyBorder="1" applyAlignment="1" applyProtection="1">
      <alignment vertical="center"/>
      <protection hidden="1"/>
    </xf>
    <xf numFmtId="0" fontId="17" fillId="2" borderId="1" xfId="0" applyFont="1" applyFill="1" applyBorder="1" applyAlignment="1" applyProtection="1">
      <alignment vertical="center"/>
      <protection hidden="1"/>
    </xf>
    <xf numFmtId="0" fontId="5" fillId="0" borderId="0" xfId="4" applyFill="1" applyBorder="1" applyAlignment="1">
      <alignment vertical="center" wrapText="1"/>
    </xf>
    <xf numFmtId="0" fontId="10" fillId="0" borderId="0" xfId="0" applyFont="1" applyFill="1" applyBorder="1" applyAlignment="1">
      <alignment vertical="center" wrapText="1"/>
    </xf>
    <xf numFmtId="0" fontId="20" fillId="0" borderId="0" xfId="0" applyFont="1" applyFill="1" applyBorder="1" applyAlignment="1">
      <alignment vertical="center" wrapText="1"/>
    </xf>
    <xf numFmtId="0" fontId="52" fillId="0" borderId="0" xfId="4" applyFont="1" applyFill="1" applyBorder="1" applyAlignment="1">
      <alignment wrapText="1"/>
    </xf>
    <xf numFmtId="0" fontId="4" fillId="0" borderId="0" xfId="4" applyFont="1" applyFill="1" applyBorder="1" applyAlignment="1">
      <alignment vertical="center" wrapText="1"/>
    </xf>
    <xf numFmtId="0" fontId="10" fillId="4" borderId="0" xfId="0" applyFont="1" applyFill="1" applyBorder="1" applyAlignment="1" applyProtection="1">
      <alignment vertical="center" textRotation="90" wrapText="1"/>
      <protection hidden="1"/>
    </xf>
    <xf numFmtId="0" fontId="17" fillId="0" borderId="0" xfId="0" applyFont="1" applyBorder="1" applyAlignment="1" applyProtection="1">
      <alignment vertical="center"/>
      <protection hidden="1"/>
    </xf>
    <xf numFmtId="0" fontId="55" fillId="0" borderId="0" xfId="4" applyFont="1" applyFill="1" applyBorder="1" applyAlignment="1">
      <alignment vertical="center"/>
    </xf>
    <xf numFmtId="0" fontId="10" fillId="0" borderId="0" xfId="0" applyFont="1" applyFill="1" applyBorder="1" applyAlignment="1">
      <alignment horizontal="left"/>
    </xf>
    <xf numFmtId="0" fontId="8" fillId="0" borderId="0" xfId="0" applyFont="1" applyFill="1" applyBorder="1" applyAlignment="1">
      <alignment vertical="center"/>
    </xf>
    <xf numFmtId="0" fontId="19" fillId="0" borderId="0" xfId="0" applyFont="1" applyFill="1" applyBorder="1" applyAlignment="1">
      <alignment vertical="center" wrapText="1"/>
    </xf>
    <xf numFmtId="0" fontId="10" fillId="0" borderId="0" xfId="0" applyFont="1" applyFill="1" applyBorder="1" applyAlignment="1" applyProtection="1">
      <alignment vertical="center" textRotation="90"/>
      <protection hidden="1"/>
    </xf>
    <xf numFmtId="165" fontId="16" fillId="0" borderId="0" xfId="0" applyNumberFormat="1" applyFont="1" applyFill="1" applyBorder="1" applyAlignment="1">
      <alignment horizontal="right" indent="2"/>
    </xf>
    <xf numFmtId="0" fontId="16" fillId="0" borderId="0" xfId="0" applyFont="1" applyFill="1" applyBorder="1" applyAlignment="1">
      <alignment horizontal="right" indent="2"/>
    </xf>
    <xf numFmtId="0" fontId="10" fillId="0" borderId="0" xfId="0" applyFont="1" applyFill="1" applyBorder="1" applyAlignment="1" applyProtection="1">
      <alignment horizontal="right"/>
      <protection hidden="1"/>
    </xf>
    <xf numFmtId="0" fontId="17" fillId="0" borderId="0" xfId="0" applyFont="1" applyFill="1" applyBorder="1" applyAlignment="1" applyProtection="1">
      <alignment vertical="center"/>
      <protection hidden="1"/>
    </xf>
    <xf numFmtId="0" fontId="10" fillId="0" borderId="0" xfId="0" applyFont="1" applyFill="1" applyBorder="1" applyAlignment="1" applyProtection="1">
      <alignment vertical="center" textRotation="90" wrapText="1"/>
      <protection hidden="1"/>
    </xf>
    <xf numFmtId="0" fontId="35" fillId="0" borderId="0" xfId="4" applyFont="1" applyFill="1" applyBorder="1"/>
    <xf numFmtId="164" fontId="32" fillId="0" borderId="1" xfId="0" applyNumberFormat="1" applyFont="1" applyBorder="1"/>
    <xf numFmtId="164" fontId="32" fillId="0" borderId="1" xfId="4" applyNumberFormat="1" applyFont="1" applyBorder="1"/>
    <xf numFmtId="164" fontId="5" fillId="0" borderId="1" xfId="4" applyNumberFormat="1" applyBorder="1"/>
    <xf numFmtId="164" fontId="32" fillId="0" borderId="6" xfId="0" applyNumberFormat="1" applyFont="1" applyBorder="1"/>
    <xf numFmtId="0" fontId="17" fillId="0" borderId="27" xfId="0" applyFont="1" applyBorder="1" applyAlignment="1" applyProtection="1">
      <alignment vertical="center"/>
      <protection hidden="1"/>
    </xf>
    <xf numFmtId="164" fontId="8" fillId="0" borderId="27" xfId="0" applyNumberFormat="1" applyFont="1" applyFill="1" applyBorder="1" applyAlignment="1">
      <alignment horizontal="right" indent="1"/>
    </xf>
    <xf numFmtId="164" fontId="8" fillId="0" borderId="31" xfId="0" applyNumberFormat="1" applyFont="1" applyFill="1" applyBorder="1" applyAlignment="1">
      <alignment horizontal="right" indent="1"/>
    </xf>
    <xf numFmtId="164" fontId="8" fillId="2" borderId="27" xfId="0" applyNumberFormat="1" applyFont="1" applyFill="1" applyBorder="1" applyAlignment="1">
      <alignment horizontal="right" indent="1"/>
    </xf>
    <xf numFmtId="0" fontId="17" fillId="0" borderId="31" xfId="0" applyFont="1" applyBorder="1" applyAlignment="1" applyProtection="1">
      <alignment vertical="center"/>
      <protection hidden="1"/>
    </xf>
    <xf numFmtId="164" fontId="8" fillId="2" borderId="5" xfId="0" applyNumberFormat="1" applyFont="1" applyFill="1" applyBorder="1" applyAlignment="1">
      <alignment horizontal="right" indent="1"/>
    </xf>
    <xf numFmtId="164" fontId="8" fillId="2" borderId="7" xfId="0" applyNumberFormat="1" applyFont="1" applyFill="1" applyBorder="1" applyAlignment="1">
      <alignment horizontal="right" indent="1"/>
    </xf>
    <xf numFmtId="164" fontId="0" fillId="2" borderId="6" xfId="0" applyNumberFormat="1" applyFill="1" applyBorder="1" applyAlignment="1">
      <alignment horizontal="right" indent="1"/>
    </xf>
    <xf numFmtId="164" fontId="0" fillId="0" borderId="27" xfId="0" applyNumberFormat="1" applyFill="1" applyBorder="1" applyAlignment="1">
      <alignment horizontal="right" indent="1"/>
    </xf>
    <xf numFmtId="0" fontId="0" fillId="2" borderId="12" xfId="0" applyFill="1" applyBorder="1" applyAlignment="1">
      <alignment horizontal="right" indent="2"/>
    </xf>
    <xf numFmtId="164" fontId="8" fillId="2" borderId="1" xfId="0" applyNumberFormat="1" applyFont="1" applyFill="1" applyBorder="1" applyAlignment="1">
      <alignment horizontal="right" indent="1"/>
    </xf>
    <xf numFmtId="164" fontId="8" fillId="2" borderId="4" xfId="0" applyNumberFormat="1" applyFont="1" applyFill="1" applyBorder="1" applyAlignment="1">
      <alignment horizontal="right" indent="1"/>
    </xf>
    <xf numFmtId="164" fontId="8" fillId="2" borderId="10" xfId="0" applyNumberFormat="1" applyFont="1" applyFill="1" applyBorder="1" applyAlignment="1">
      <alignment horizontal="right" indent="1"/>
    </xf>
    <xf numFmtId="164" fontId="8" fillId="0" borderId="4" xfId="0" applyNumberFormat="1" applyFont="1" applyFill="1" applyBorder="1" applyAlignment="1">
      <alignment horizontal="right" indent="1"/>
    </xf>
    <xf numFmtId="164" fontId="8" fillId="0" borderId="10" xfId="0" applyNumberFormat="1" applyFont="1" applyFill="1" applyBorder="1" applyAlignment="1">
      <alignment horizontal="right" indent="1"/>
    </xf>
    <xf numFmtId="164" fontId="8" fillId="0" borderId="6" xfId="0" applyNumberFormat="1" applyFont="1" applyFill="1" applyBorder="1" applyAlignment="1">
      <alignment horizontal="right" indent="1"/>
    </xf>
    <xf numFmtId="164" fontId="5" fillId="0" borderId="6" xfId="4" applyNumberFormat="1" applyBorder="1"/>
    <xf numFmtId="0" fontId="56" fillId="5" borderId="10" xfId="2" applyFont="1" applyFill="1" applyBorder="1" applyAlignment="1" applyProtection="1">
      <alignment horizontal="left"/>
      <protection hidden="1"/>
    </xf>
    <xf numFmtId="0" fontId="56" fillId="5" borderId="0" xfId="2" applyFont="1" applyFill="1" applyBorder="1" applyAlignment="1" applyProtection="1">
      <alignment horizontal="left"/>
      <protection hidden="1"/>
    </xf>
    <xf numFmtId="0" fontId="56" fillId="5" borderId="11" xfId="2" applyFont="1" applyFill="1" applyBorder="1" applyAlignment="1" applyProtection="1">
      <alignment horizontal="left"/>
      <protection hidden="1"/>
    </xf>
    <xf numFmtId="0" fontId="0" fillId="0" borderId="0" xfId="0" applyProtection="1"/>
    <xf numFmtId="0" fontId="44" fillId="0" borderId="0" xfId="0" applyFont="1" applyBorder="1" applyAlignment="1" applyProtection="1">
      <alignment horizontal="center" vertical="center"/>
    </xf>
    <xf numFmtId="0" fontId="13" fillId="0" borderId="0" xfId="0" applyFont="1" applyProtection="1"/>
    <xf numFmtId="0" fontId="0" fillId="0" borderId="0" xfId="0" applyBorder="1" applyProtection="1"/>
    <xf numFmtId="0" fontId="12" fillId="0" borderId="0" xfId="0" applyFont="1" applyFill="1" applyBorder="1" applyAlignment="1" applyProtection="1">
      <alignment vertical="center"/>
    </xf>
    <xf numFmtId="49" fontId="34" fillId="0" borderId="0" xfId="0" applyNumberFormat="1" applyFont="1" applyProtection="1"/>
    <xf numFmtId="0" fontId="22" fillId="0" borderId="0" xfId="0" applyFont="1" applyFill="1" applyProtection="1"/>
    <xf numFmtId="0" fontId="39" fillId="0" borderId="0" xfId="0" applyFont="1" applyAlignment="1" applyProtection="1">
      <alignment horizontal="right"/>
    </xf>
    <xf numFmtId="0" fontId="38" fillId="0" borderId="0" xfId="0" applyFont="1" applyProtection="1"/>
    <xf numFmtId="0" fontId="47" fillId="0" borderId="0" xfId="0" applyFont="1" applyFill="1" applyProtection="1"/>
    <xf numFmtId="0" fontId="47" fillId="0" borderId="0" xfId="0" applyFont="1" applyFill="1" applyBorder="1" applyProtection="1"/>
    <xf numFmtId="0" fontId="48" fillId="0" borderId="0" xfId="0" quotePrefix="1" applyFont="1" applyFill="1" applyAlignment="1" applyProtection="1">
      <alignment horizontal="left"/>
    </xf>
    <xf numFmtId="0" fontId="40" fillId="0" borderId="0" xfId="0" applyFont="1" applyFill="1" applyProtection="1"/>
    <xf numFmtId="0" fontId="40" fillId="0" borderId="0" xfId="0" quotePrefix="1" applyFont="1" applyFill="1" applyAlignment="1" applyProtection="1">
      <alignment horizontal="left"/>
    </xf>
    <xf numFmtId="0" fontId="27" fillId="0" borderId="0" xfId="0" applyFont="1" applyAlignment="1" applyProtection="1">
      <alignment horizontal="left"/>
    </xf>
    <xf numFmtId="0" fontId="31" fillId="0" borderId="0" xfId="5" applyFont="1" applyProtection="1"/>
    <xf numFmtId="2" fontId="0" fillId="0" borderId="0" xfId="0" applyNumberFormat="1" applyProtection="1"/>
    <xf numFmtId="0" fontId="31" fillId="0" borderId="0" xfId="6" applyFont="1" applyBorder="1" applyProtection="1"/>
    <xf numFmtId="0" fontId="3" fillId="0" borderId="0" xfId="6" applyBorder="1" applyProtection="1"/>
    <xf numFmtId="0" fontId="9" fillId="0" borderId="0" xfId="0" applyFont="1" applyBorder="1" applyProtection="1"/>
    <xf numFmtId="0" fontId="9" fillId="0" borderId="0" xfId="0" applyFont="1" applyFill="1" applyBorder="1" applyProtection="1"/>
    <xf numFmtId="1" fontId="0" fillId="0" borderId="0" xfId="0" applyNumberFormat="1" applyBorder="1" applyProtection="1"/>
    <xf numFmtId="0" fontId="13" fillId="0" borderId="0" xfId="0" applyFont="1" applyBorder="1" applyProtection="1"/>
    <xf numFmtId="0" fontId="31" fillId="0" borderId="0" xfId="6" applyFont="1" applyProtection="1"/>
    <xf numFmtId="0" fontId="10" fillId="0" borderId="0" xfId="0" applyFont="1" applyAlignment="1">
      <alignment horizontal="left"/>
    </xf>
    <xf numFmtId="0" fontId="42" fillId="0" borderId="0" xfId="0" applyFont="1" applyBorder="1" applyAlignment="1" applyProtection="1">
      <alignment horizontal="center" vertical="top"/>
      <protection hidden="1"/>
    </xf>
    <xf numFmtId="0" fontId="66" fillId="0" borderId="0" xfId="0" applyFont="1" applyFill="1"/>
    <xf numFmtId="0" fontId="66" fillId="0" borderId="0" xfId="0" applyFont="1"/>
    <xf numFmtId="0" fontId="56" fillId="5" borderId="4" xfId="2" applyFont="1" applyFill="1" applyBorder="1" applyAlignment="1" applyProtection="1">
      <alignment horizontal="left"/>
      <protection hidden="1"/>
    </xf>
    <xf numFmtId="0" fontId="56" fillId="5" borderId="12" xfId="2" applyFont="1" applyFill="1" applyBorder="1" applyAlignment="1" applyProtection="1">
      <alignment horizontal="left"/>
      <protection hidden="1"/>
    </xf>
    <xf numFmtId="0" fontId="56" fillId="5" borderId="5" xfId="2" applyFont="1" applyFill="1" applyBorder="1" applyAlignment="1" applyProtection="1">
      <alignment horizontal="left"/>
      <protection hidden="1"/>
    </xf>
    <xf numFmtId="0" fontId="56" fillId="5" borderId="10" xfId="2" applyFont="1" applyFill="1" applyBorder="1" applyAlignment="1" applyProtection="1">
      <alignment horizontal="left"/>
      <protection hidden="1"/>
    </xf>
    <xf numFmtId="0" fontId="56" fillId="5" borderId="0" xfId="2" applyFont="1" applyFill="1" applyBorder="1" applyAlignment="1" applyProtection="1">
      <alignment horizontal="left"/>
      <protection hidden="1"/>
    </xf>
    <xf numFmtId="0" fontId="56" fillId="5" borderId="11" xfId="2" applyFont="1" applyFill="1" applyBorder="1" applyAlignment="1" applyProtection="1">
      <alignment horizontal="left"/>
      <protection hidden="1"/>
    </xf>
    <xf numFmtId="0" fontId="10" fillId="0" borderId="2" xfId="0" applyFont="1" applyBorder="1" applyAlignment="1" applyProtection="1">
      <alignment horizontal="center" vertical="center" wrapText="1"/>
      <protection hidden="1"/>
    </xf>
    <xf numFmtId="0" fontId="10" fillId="0" borderId="3"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56" fillId="5" borderId="6" xfId="2" applyFont="1" applyFill="1" applyBorder="1" applyProtection="1">
      <protection hidden="1"/>
    </xf>
    <xf numFmtId="0" fontId="56" fillId="5" borderId="1" xfId="2" applyFont="1" applyFill="1" applyBorder="1" applyProtection="1">
      <protection hidden="1"/>
    </xf>
    <xf numFmtId="0" fontId="56" fillId="5" borderId="7" xfId="2" applyFont="1" applyFill="1" applyBorder="1" applyProtection="1">
      <protection hidden="1"/>
    </xf>
    <xf numFmtId="0" fontId="3" fillId="6" borderId="21" xfId="0" applyFont="1" applyFill="1" applyBorder="1" applyAlignment="1" applyProtection="1">
      <alignment horizontal="center" vertical="center"/>
      <protection hidden="1"/>
    </xf>
    <xf numFmtId="0" fontId="3" fillId="6" borderId="25" xfId="0" applyFont="1" applyFill="1" applyBorder="1" applyAlignment="1" applyProtection="1">
      <alignment horizontal="center" vertical="center"/>
      <protection hidden="1"/>
    </xf>
    <xf numFmtId="0" fontId="23" fillId="6" borderId="21" xfId="0" applyFont="1" applyFill="1" applyBorder="1" applyAlignment="1" applyProtection="1">
      <alignment horizontal="center" vertical="center"/>
      <protection locked="0" hidden="1"/>
    </xf>
    <xf numFmtId="0" fontId="23" fillId="6" borderId="25" xfId="0" applyFont="1" applyFill="1" applyBorder="1" applyAlignment="1" applyProtection="1">
      <alignment horizontal="center" vertical="center"/>
      <protection locked="0" hidden="1"/>
    </xf>
    <xf numFmtId="0" fontId="23" fillId="6" borderId="22" xfId="0" applyFont="1" applyFill="1" applyBorder="1" applyAlignment="1" applyProtection="1">
      <alignment horizontal="center" vertical="center"/>
      <protection locked="0" hidden="1"/>
    </xf>
    <xf numFmtId="0" fontId="17" fillId="0" borderId="27" xfId="0" applyFont="1" applyFill="1" applyBorder="1" applyAlignment="1" applyProtection="1">
      <alignment horizontal="center" vertical="center"/>
      <protection hidden="1"/>
    </xf>
    <xf numFmtId="0" fontId="17" fillId="0" borderId="31" xfId="0" applyFont="1" applyFill="1" applyBorder="1" applyAlignment="1" applyProtection="1">
      <alignment horizontal="center" vertical="center"/>
      <protection hidden="1"/>
    </xf>
    <xf numFmtId="0" fontId="10" fillId="4" borderId="10" xfId="0" applyFont="1" applyFill="1" applyBorder="1" applyAlignment="1" applyProtection="1">
      <alignment horizontal="center" vertical="center" textRotation="90" wrapText="1"/>
      <protection hidden="1"/>
    </xf>
    <xf numFmtId="0" fontId="17" fillId="2" borderId="27" xfId="0" applyFont="1" applyFill="1" applyBorder="1" applyAlignment="1" applyProtection="1">
      <alignment horizontal="center" vertical="center"/>
      <protection hidden="1"/>
    </xf>
    <xf numFmtId="0" fontId="17" fillId="2" borderId="28" xfId="0" applyFont="1" applyFill="1" applyBorder="1" applyAlignment="1" applyProtection="1">
      <alignment horizontal="center" vertical="center"/>
      <protection hidden="1"/>
    </xf>
    <xf numFmtId="0" fontId="10" fillId="2" borderId="4" xfId="0" applyFont="1" applyFill="1" applyBorder="1" applyAlignment="1" applyProtection="1">
      <alignment horizontal="center" vertical="center" textRotation="90"/>
      <protection hidden="1"/>
    </xf>
    <xf numFmtId="0" fontId="10" fillId="2" borderId="10" xfId="0" applyFont="1" applyFill="1" applyBorder="1" applyAlignment="1" applyProtection="1">
      <alignment horizontal="center" vertical="center" textRotation="90"/>
      <protection hidden="1"/>
    </xf>
    <xf numFmtId="0" fontId="10" fillId="2" borderId="30" xfId="0" applyFont="1" applyFill="1" applyBorder="1" applyAlignment="1" applyProtection="1">
      <alignment horizontal="center" vertical="center" textRotation="90"/>
      <protection hidden="1"/>
    </xf>
    <xf numFmtId="0" fontId="10" fillId="0" borderId="10"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51" fillId="5" borderId="17" xfId="0" applyFont="1" applyFill="1" applyBorder="1" applyAlignment="1" applyProtection="1">
      <alignment horizontal="center" vertical="center"/>
      <protection locked="0" hidden="1"/>
    </xf>
    <xf numFmtId="0" fontId="51" fillId="5" borderId="18" xfId="0" applyFont="1" applyFill="1" applyBorder="1" applyAlignment="1" applyProtection="1">
      <alignment horizontal="center" vertical="center"/>
      <protection locked="0" hidden="1"/>
    </xf>
    <xf numFmtId="0" fontId="51" fillId="5" borderId="19" xfId="0" applyFont="1" applyFill="1" applyBorder="1" applyAlignment="1" applyProtection="1">
      <alignment horizontal="center" vertical="center"/>
      <protection locked="0" hidden="1"/>
    </xf>
    <xf numFmtId="0" fontId="42" fillId="0" borderId="24" xfId="0" applyFont="1" applyBorder="1" applyAlignment="1" applyProtection="1">
      <alignment horizontal="center" vertical="top"/>
      <protection hidden="1"/>
    </xf>
    <xf numFmtId="0" fontId="42" fillId="0" borderId="0" xfId="0" applyFont="1" applyBorder="1" applyAlignment="1" applyProtection="1">
      <alignment horizontal="center" vertical="top"/>
      <protection hidden="1"/>
    </xf>
    <xf numFmtId="0" fontId="20" fillId="0" borderId="4" xfId="0" applyFont="1" applyBorder="1" applyAlignment="1" applyProtection="1">
      <alignment horizontal="center" vertical="center"/>
      <protection hidden="1"/>
    </xf>
    <xf numFmtId="0" fontId="20" fillId="0" borderId="5" xfId="0"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0" fontId="20" fillId="0" borderId="8"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37" fillId="0" borderId="0" xfId="0" applyFont="1" applyFill="1" applyAlignment="1" applyProtection="1">
      <alignment horizontal="left" wrapText="1"/>
      <protection hidden="1"/>
    </xf>
    <xf numFmtId="0" fontId="54" fillId="0" borderId="4" xfId="0" applyFont="1" applyFill="1" applyBorder="1" applyAlignment="1" applyProtection="1">
      <alignment horizontal="center" vertical="center"/>
      <protection hidden="1"/>
    </xf>
    <xf numFmtId="0" fontId="54" fillId="0" borderId="12" xfId="0" applyFont="1" applyFill="1" applyBorder="1" applyAlignment="1" applyProtection="1">
      <alignment horizontal="center" vertical="center"/>
      <protection hidden="1"/>
    </xf>
    <xf numFmtId="0" fontId="54" fillId="0" borderId="5" xfId="0" applyFont="1" applyFill="1" applyBorder="1" applyAlignment="1" applyProtection="1">
      <alignment horizontal="center" vertical="center"/>
      <protection hidden="1"/>
    </xf>
    <xf numFmtId="0" fontId="54" fillId="0" borderId="6" xfId="0" applyFont="1" applyFill="1" applyBorder="1" applyAlignment="1" applyProtection="1">
      <alignment horizontal="center" vertical="center"/>
      <protection hidden="1"/>
    </xf>
    <xf numFmtId="0" fontId="54" fillId="0" borderId="1" xfId="0" applyFont="1" applyFill="1" applyBorder="1" applyAlignment="1" applyProtection="1">
      <alignment horizontal="center" vertical="center"/>
      <protection hidden="1"/>
    </xf>
    <xf numFmtId="0" fontId="54" fillId="0" borderId="0" xfId="0" applyFont="1" applyFill="1" applyBorder="1" applyAlignment="1" applyProtection="1">
      <alignment horizontal="center" vertical="center"/>
      <protection hidden="1"/>
    </xf>
    <xf numFmtId="0" fontId="54" fillId="0" borderId="11" xfId="0" applyFont="1" applyFill="1" applyBorder="1" applyAlignment="1" applyProtection="1">
      <alignment horizontal="center" vertical="center"/>
      <protection hidden="1"/>
    </xf>
    <xf numFmtId="0" fontId="54" fillId="0" borderId="4" xfId="0" applyFont="1" applyFill="1" applyBorder="1" applyAlignment="1" applyProtection="1">
      <alignment horizontal="center" vertical="center" wrapText="1"/>
      <protection hidden="1"/>
    </xf>
    <xf numFmtId="0" fontId="54" fillId="0" borderId="12" xfId="0" applyFont="1" applyFill="1" applyBorder="1" applyAlignment="1" applyProtection="1">
      <alignment horizontal="center" vertical="center" wrapText="1"/>
      <protection hidden="1"/>
    </xf>
    <xf numFmtId="0" fontId="54" fillId="0" borderId="5" xfId="0" applyFont="1" applyFill="1" applyBorder="1" applyAlignment="1" applyProtection="1">
      <alignment horizontal="center" vertical="center" wrapText="1"/>
      <protection hidden="1"/>
    </xf>
    <xf numFmtId="0" fontId="54" fillId="0" borderId="6" xfId="0" applyFont="1" applyFill="1" applyBorder="1" applyAlignment="1" applyProtection="1">
      <alignment horizontal="center" vertical="center" wrapText="1"/>
      <protection hidden="1"/>
    </xf>
    <xf numFmtId="0" fontId="54" fillId="0" borderId="1" xfId="0" applyFont="1" applyFill="1" applyBorder="1" applyAlignment="1" applyProtection="1">
      <alignment horizontal="center" vertical="center" wrapText="1"/>
      <protection hidden="1"/>
    </xf>
    <xf numFmtId="0" fontId="54" fillId="0" borderId="7" xfId="0" applyFont="1" applyFill="1" applyBorder="1" applyAlignment="1" applyProtection="1">
      <alignment horizontal="center" vertical="center" wrapText="1"/>
      <protection hidden="1"/>
    </xf>
    <xf numFmtId="0" fontId="20" fillId="0" borderId="23"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0" xfId="0" applyFont="1" applyBorder="1" applyAlignment="1" applyProtection="1">
      <alignment horizontal="center" vertical="center" wrapText="1"/>
      <protection hidden="1"/>
    </xf>
    <xf numFmtId="0" fontId="27" fillId="0" borderId="0" xfId="0" applyFont="1" applyBorder="1" applyAlignment="1" applyProtection="1">
      <alignment horizontal="left" vertical="center" wrapText="1"/>
      <protection hidden="1"/>
    </xf>
    <xf numFmtId="0" fontId="27" fillId="0" borderId="1" xfId="0" applyFont="1" applyBorder="1" applyAlignment="1" applyProtection="1">
      <alignment horizontal="left" vertical="center" wrapText="1"/>
      <protection hidden="1"/>
    </xf>
    <xf numFmtId="0" fontId="20" fillId="0" borderId="4" xfId="0" applyFont="1" applyBorder="1" applyAlignment="1" applyProtection="1">
      <alignment horizontal="center" vertical="center" wrapText="1"/>
      <protection hidden="1"/>
    </xf>
    <xf numFmtId="0" fontId="20" fillId="0" borderId="5"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20" fillId="0" borderId="11" xfId="0" applyFont="1" applyBorder="1" applyAlignment="1" applyProtection="1">
      <alignment horizontal="center" vertical="center" wrapText="1"/>
      <protection hidden="1"/>
    </xf>
    <xf numFmtId="0" fontId="19" fillId="0" borderId="0" xfId="0" applyFont="1" applyAlignment="1" applyProtection="1">
      <alignment horizontal="justify" vertical="center" wrapText="1"/>
      <protection hidden="1"/>
    </xf>
    <xf numFmtId="0" fontId="8" fillId="0" borderId="0" xfId="0" applyFont="1" applyAlignment="1" applyProtection="1">
      <alignment horizontal="justify" vertical="center" wrapText="1"/>
      <protection hidden="1"/>
    </xf>
    <xf numFmtId="0" fontId="19" fillId="0" borderId="0" xfId="0" quotePrefix="1" applyFont="1" applyAlignment="1" applyProtection="1">
      <alignment horizontal="left" vertical="center"/>
      <protection hidden="1"/>
    </xf>
    <xf numFmtId="0" fontId="19" fillId="0" borderId="0" xfId="0" applyFont="1" applyAlignment="1" applyProtection="1">
      <alignment horizontal="left" vertical="center" wrapText="1"/>
      <protection hidden="1"/>
    </xf>
    <xf numFmtId="0" fontId="19" fillId="0" borderId="0" xfId="0" applyFont="1" applyAlignment="1" applyProtection="1">
      <alignment horizontal="left" vertical="center"/>
      <protection hidden="1"/>
    </xf>
    <xf numFmtId="0" fontId="56" fillId="5" borderId="6" xfId="2" applyFont="1" applyFill="1" applyBorder="1" applyAlignment="1" applyProtection="1">
      <alignment horizontal="left"/>
      <protection hidden="1"/>
    </xf>
    <xf numFmtId="0" fontId="56" fillId="5" borderId="1" xfId="2" applyFont="1" applyFill="1" applyBorder="1" applyAlignment="1" applyProtection="1">
      <alignment horizontal="left"/>
      <protection hidden="1"/>
    </xf>
    <xf numFmtId="0" fontId="56" fillId="5" borderId="7" xfId="2" applyFont="1" applyFill="1" applyBorder="1" applyAlignment="1" applyProtection="1">
      <alignment horizontal="left"/>
      <protection hidden="1"/>
    </xf>
    <xf numFmtId="0" fontId="49" fillId="5" borderId="4" xfId="0" applyFont="1" applyFill="1" applyBorder="1" applyAlignment="1" applyProtection="1">
      <alignment horizontal="center"/>
      <protection hidden="1"/>
    </xf>
    <xf numFmtId="0" fontId="49" fillId="5" borderId="12" xfId="0" applyFont="1" applyFill="1" applyBorder="1" applyAlignment="1" applyProtection="1">
      <alignment horizontal="center"/>
      <protection hidden="1"/>
    </xf>
    <xf numFmtId="0" fontId="49" fillId="5" borderId="5" xfId="0" applyFont="1" applyFill="1" applyBorder="1" applyAlignment="1" applyProtection="1">
      <alignment horizontal="center"/>
      <protection hidden="1"/>
    </xf>
    <xf numFmtId="0" fontId="59" fillId="0" borderId="0" xfId="1" applyFont="1" applyAlignment="1">
      <alignment horizontal="center"/>
    </xf>
    <xf numFmtId="0" fontId="59" fillId="0" borderId="11" xfId="1" applyFont="1" applyBorder="1" applyAlignment="1">
      <alignment horizontal="center"/>
    </xf>
    <xf numFmtId="0" fontId="18" fillId="0" borderId="0" xfId="0" applyFont="1" applyAlignment="1">
      <alignment horizontal="center"/>
    </xf>
    <xf numFmtId="1" fontId="10" fillId="0" borderId="21" xfId="0" applyNumberFormat="1" applyFont="1" applyBorder="1" applyAlignment="1">
      <alignment horizontal="center"/>
    </xf>
    <xf numFmtId="1" fontId="10" fillId="0" borderId="25" xfId="0" applyNumberFormat="1" applyFont="1" applyBorder="1" applyAlignment="1">
      <alignment horizontal="center"/>
    </xf>
    <xf numFmtId="1" fontId="10" fillId="0" borderId="22" xfId="0" applyNumberFormat="1" applyFont="1" applyBorder="1" applyAlignment="1">
      <alignment horizontal="center"/>
    </xf>
    <xf numFmtId="0" fontId="9" fillId="0" borderId="0" xfId="4" applyFont="1" applyAlignment="1">
      <alignment horizontal="center"/>
    </xf>
    <xf numFmtId="0" fontId="20" fillId="0" borderId="12"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5" fillId="0" borderId="10" xfId="4" applyFill="1" applyBorder="1" applyAlignment="1">
      <alignment horizontal="center" vertical="center" wrapText="1"/>
    </xf>
    <xf numFmtId="0" fontId="5" fillId="0" borderId="6" xfId="4" applyFill="1" applyBorder="1" applyAlignment="1">
      <alignment horizontal="center" vertical="center" wrapText="1"/>
    </xf>
    <xf numFmtId="0" fontId="52" fillId="0" borderId="11" xfId="4" applyFont="1" applyFill="1" applyBorder="1" applyAlignment="1">
      <alignment horizontal="center" wrapText="1"/>
    </xf>
    <xf numFmtId="0" fontId="52" fillId="0" borderId="7" xfId="4" applyFont="1" applyFill="1" applyBorder="1" applyAlignment="1">
      <alignment horizontal="center" wrapText="1"/>
    </xf>
    <xf numFmtId="0" fontId="4" fillId="0" borderId="10" xfId="4" applyFont="1" applyFill="1" applyBorder="1" applyAlignment="1">
      <alignment horizontal="center" vertical="center" wrapText="1"/>
    </xf>
    <xf numFmtId="0" fontId="55" fillId="0" borderId="0" xfId="4" applyFont="1" applyAlignment="1">
      <alignment horizontal="center" vertical="center"/>
    </xf>
    <xf numFmtId="0" fontId="55" fillId="0" borderId="11" xfId="4" applyFont="1" applyBorder="1" applyAlignment="1">
      <alignment horizontal="center" vertical="center"/>
    </xf>
    <xf numFmtId="0" fontId="10" fillId="4" borderId="4" xfId="0" applyFont="1" applyFill="1" applyBorder="1" applyAlignment="1" applyProtection="1">
      <alignment horizontal="center" vertical="center" textRotation="90" wrapText="1"/>
      <protection hidden="1"/>
    </xf>
    <xf numFmtId="0" fontId="10" fillId="0" borderId="4"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8" fillId="0" borderId="10" xfId="0" applyFont="1" applyBorder="1" applyAlignment="1">
      <alignment horizontal="center" vertical="center"/>
    </xf>
    <xf numFmtId="0" fontId="19" fillId="0" borderId="11" xfId="0" applyFont="1" applyBorder="1" applyAlignment="1">
      <alignment horizontal="center" vertical="center" wrapText="1"/>
    </xf>
    <xf numFmtId="0" fontId="55" fillId="0" borderId="10" xfId="4" applyFont="1" applyBorder="1" applyAlignment="1">
      <alignment horizontal="center" vertical="center"/>
    </xf>
    <xf numFmtId="0" fontId="55" fillId="0" borderId="0" xfId="4" applyFont="1" applyBorder="1" applyAlignment="1">
      <alignment horizontal="center" vertical="center"/>
    </xf>
    <xf numFmtId="0" fontId="10" fillId="0" borderId="4"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7" xfId="0" applyFont="1" applyBorder="1" applyAlignment="1">
      <alignment horizontal="center" vertical="center" wrapText="1"/>
    </xf>
  </cellXfs>
  <cellStyles count="9">
    <cellStyle name="Hyperlink" xfId="2" builtinId="8"/>
    <cellStyle name="Normal" xfId="0" builtinId="0"/>
    <cellStyle name="Normal 2" xfId="1" xr:uid="{00000000-0005-0000-0000-000002000000}"/>
    <cellStyle name="Normal 2 2" xfId="5" xr:uid="{00000000-0005-0000-0000-000003000000}"/>
    <cellStyle name="Normal 2 3" xfId="8" xr:uid="{2C9E4EFD-85A2-4DAB-908A-BE5AABC22541}"/>
    <cellStyle name="Normal 3" xfId="3" xr:uid="{00000000-0005-0000-0000-000004000000}"/>
    <cellStyle name="Normal 4" xfId="4" xr:uid="{00000000-0005-0000-0000-000005000000}"/>
    <cellStyle name="Normal 4 2" xfId="6" xr:uid="{00000000-0005-0000-0000-000006000000}"/>
    <cellStyle name="Percent" xfId="7" builtinId="5"/>
  </cellStyles>
  <dxfs count="0"/>
  <tableStyles count="0" defaultTableStyle="TableStyleMedium9" defaultPivotStyle="PivotStyleLight16"/>
  <colors>
    <mruColors>
      <color rgb="FFA5A9AD"/>
      <color rgb="FF666666"/>
      <color rgb="FFE69B1E"/>
      <color rgb="FF6776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v>Projecties groeiscenario 1</c:v>
          </c:tx>
          <c:spPr>
            <a:ln w="28575" cap="rnd">
              <a:solidFill>
                <a:schemeClr val="tx1"/>
              </a:solidFill>
              <a:prstDash val="sysDash"/>
              <a:round/>
            </a:ln>
            <a:effectLst/>
          </c:spPr>
          <c:marker>
            <c:symbol val="none"/>
          </c:marker>
          <c:dPt>
            <c:idx val="1"/>
            <c:marker>
              <c:symbol val="none"/>
            </c:marker>
            <c:bubble3D val="0"/>
            <c:spPr>
              <a:ln w="28575" cap="rnd">
                <a:noFill/>
                <a:prstDash val="sysDash"/>
                <a:round/>
              </a:ln>
              <a:effectLst/>
            </c:spPr>
            <c:extLst>
              <c:ext xmlns:c16="http://schemas.microsoft.com/office/drawing/2014/chart" uri="{C3380CC4-5D6E-409C-BE32-E72D297353CC}">
                <c16:uniqueId val="{00000001-7ECA-44A0-A20E-BB3E3254C72C}"/>
              </c:ext>
            </c:extLst>
          </c:dPt>
          <c:dPt>
            <c:idx val="2"/>
            <c:marker>
              <c:symbol val="none"/>
            </c:marker>
            <c:bubble3D val="0"/>
            <c:spPr>
              <a:ln w="28575" cap="rnd">
                <a:noFill/>
                <a:prstDash val="sysDash"/>
                <a:round/>
              </a:ln>
              <a:effectLst/>
            </c:spPr>
            <c:extLst>
              <c:ext xmlns:c16="http://schemas.microsoft.com/office/drawing/2014/chart" uri="{C3380CC4-5D6E-409C-BE32-E72D297353CC}">
                <c16:uniqueId val="{00000003-7ECA-44A0-A20E-BB3E3254C72C}"/>
              </c:ext>
            </c:extLst>
          </c:dPt>
          <c:dPt>
            <c:idx val="3"/>
            <c:marker>
              <c:symbol val="none"/>
            </c:marker>
            <c:bubble3D val="0"/>
            <c:spPr>
              <a:ln w="28575" cap="rnd">
                <a:noFill/>
                <a:prstDash val="sysDash"/>
                <a:round/>
              </a:ln>
              <a:effectLst/>
            </c:spPr>
            <c:extLst>
              <c:ext xmlns:c16="http://schemas.microsoft.com/office/drawing/2014/chart" uri="{C3380CC4-5D6E-409C-BE32-E72D297353CC}">
                <c16:uniqueId val="{00000005-7ECA-44A0-A20E-BB3E3254C72C}"/>
              </c:ext>
            </c:extLst>
          </c:dPt>
          <c:dPt>
            <c:idx val="4"/>
            <c:marker>
              <c:symbol val="none"/>
            </c:marker>
            <c:bubble3D val="0"/>
            <c:spPr>
              <a:ln w="28575" cap="rnd">
                <a:noFill/>
                <a:prstDash val="sysDash"/>
                <a:round/>
              </a:ln>
              <a:effectLst/>
            </c:spPr>
            <c:extLst>
              <c:ext xmlns:c16="http://schemas.microsoft.com/office/drawing/2014/chart" uri="{C3380CC4-5D6E-409C-BE32-E72D297353CC}">
                <c16:uniqueId val="{00000007-7ECA-44A0-A20E-BB3E3254C72C}"/>
              </c:ext>
            </c:extLst>
          </c:dPt>
          <c:dPt>
            <c:idx val="5"/>
            <c:marker>
              <c:symbol val="none"/>
            </c:marker>
            <c:bubble3D val="0"/>
            <c:spPr>
              <a:ln w="28575" cap="rnd">
                <a:noFill/>
                <a:prstDash val="sysDash"/>
                <a:round/>
              </a:ln>
              <a:effectLst/>
            </c:spPr>
            <c:extLst>
              <c:ext xmlns:c16="http://schemas.microsoft.com/office/drawing/2014/chart" uri="{C3380CC4-5D6E-409C-BE32-E72D297353CC}">
                <c16:uniqueId val="{00000009-7ECA-44A0-A20E-BB3E3254C72C}"/>
              </c:ext>
            </c:extLst>
          </c:dPt>
          <c:dPt>
            <c:idx val="7"/>
            <c:marker>
              <c:symbol val="none"/>
            </c:marker>
            <c:bubble3D val="0"/>
            <c:spPr>
              <a:ln w="28575" cap="rnd">
                <a:noFill/>
                <a:prstDash val="sysDash"/>
                <a:round/>
              </a:ln>
              <a:effectLst/>
            </c:spPr>
            <c:extLst>
              <c:ext xmlns:c16="http://schemas.microsoft.com/office/drawing/2014/chart" uri="{C3380CC4-5D6E-409C-BE32-E72D297353CC}">
                <c16:uniqueId val="{00000016-CF89-4AA1-8556-66EF0980E236}"/>
              </c:ext>
            </c:extLst>
          </c:dPt>
          <c:dPt>
            <c:idx val="9"/>
            <c:marker>
              <c:symbol val="none"/>
            </c:marker>
            <c:bubble3D val="0"/>
            <c:spPr>
              <a:ln w="28575" cap="rnd">
                <a:noFill/>
                <a:prstDash val="sysDash"/>
                <a:round/>
              </a:ln>
              <a:effectLst/>
            </c:spPr>
            <c:extLst>
              <c:ext xmlns:c16="http://schemas.microsoft.com/office/drawing/2014/chart" uri="{C3380CC4-5D6E-409C-BE32-E72D297353CC}">
                <c16:uniqueId val="{0000001C-7589-43A1-9483-074591B85A13}"/>
              </c:ext>
            </c:extLst>
          </c:dPt>
          <c:cat>
            <c:strRef>
              <c:f>('Tool NACE-sectoren'!$D$101:$D$109,'Tool NACE-sectoren'!$D$111:$D$117)</c:f>
              <c:strCach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strCache>
            </c:strRef>
          </c:cat>
          <c:val>
            <c:numRef>
              <c:f>('Tool NACE-sectoren'!$L$101:$L$109,'Tool NACE-sectoren'!$L$111:$L$117)</c:f>
              <c:numCache>
                <c:formatCode>#\ ##0</c:formatCode>
                <c:ptCount val="16"/>
                <c:pt idx="0">
                  <c:v>19473.023939203347</c:v>
                </c:pt>
                <c:pt idx="1">
                  <c:v>18859.388824393875</c:v>
                </c:pt>
                <c:pt idx="2">
                  <c:v>19167.618097693201</c:v>
                </c:pt>
                <c:pt idx="3">
                  <c:v>19377.806114772808</c:v>
                </c:pt>
                <c:pt idx="4">
                  <c:v>19943.302771454451</c:v>
                </c:pt>
                <c:pt idx="5">
                  <c:v>20878.043089463386</c:v>
                </c:pt>
                <c:pt idx="6">
                  <c:v>22570.699383671268</c:v>
                </c:pt>
                <c:pt idx="7">
                  <c:v>23180.733753151548</c:v>
                </c:pt>
                <c:pt idx="8">
                  <c:v>22904.798602861891</c:v>
                </c:pt>
                <c:pt idx="9">
                  <c:v>23389.438434349977</c:v>
                </c:pt>
                <c:pt idx="10">
                  <c:v>23842.585712574873</c:v>
                </c:pt>
                <c:pt idx="11">
                  <c:v>24351.836948388653</c:v>
                </c:pt>
                <c:pt idx="12">
                  <c:v>24739.264389829343</c:v>
                </c:pt>
                <c:pt idx="13">
                  <c:v>25052.194656768581</c:v>
                </c:pt>
                <c:pt idx="14">
                  <c:v>25322.281005920991</c:v>
                </c:pt>
                <c:pt idx="15">
                  <c:v>25587.03718867162</c:v>
                </c:pt>
              </c:numCache>
            </c:numRef>
          </c:val>
          <c:smooth val="0"/>
          <c:extLst>
            <c:ext xmlns:c16="http://schemas.microsoft.com/office/drawing/2014/chart" uri="{C3380CC4-5D6E-409C-BE32-E72D297353CC}">
              <c16:uniqueId val="{0000000A-7ECA-44A0-A20E-BB3E3254C72C}"/>
            </c:ext>
          </c:extLst>
        </c:ser>
        <c:ser>
          <c:idx val="1"/>
          <c:order val="1"/>
          <c:tx>
            <c:v>Projecties groeiscenario 2</c:v>
          </c:tx>
          <c:spPr>
            <a:ln w="28575" cap="rnd">
              <a:solidFill>
                <a:schemeClr val="tx1"/>
              </a:solidFill>
              <a:prstDash val="sysDot"/>
              <a:round/>
            </a:ln>
            <a:effectLst/>
          </c:spPr>
          <c:marker>
            <c:symbol val="none"/>
          </c:marker>
          <c:dPt>
            <c:idx val="1"/>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C-7ECA-44A0-A20E-BB3E3254C72C}"/>
              </c:ext>
            </c:extLst>
          </c:dPt>
          <c:dPt>
            <c:idx val="2"/>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E-7ECA-44A0-A20E-BB3E3254C72C}"/>
              </c:ext>
            </c:extLst>
          </c:dPt>
          <c:dPt>
            <c:idx val="3"/>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10-7ECA-44A0-A20E-BB3E3254C72C}"/>
              </c:ext>
            </c:extLst>
          </c:dPt>
          <c:dPt>
            <c:idx val="4"/>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12-7ECA-44A0-A20E-BB3E3254C72C}"/>
              </c:ext>
            </c:extLst>
          </c:dPt>
          <c:dPt>
            <c:idx val="5"/>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14-7ECA-44A0-A20E-BB3E3254C72C}"/>
              </c:ext>
            </c:extLst>
          </c:dPt>
          <c:dPt>
            <c:idx val="6"/>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17-CF89-4AA1-8556-66EF0980E236}"/>
              </c:ext>
            </c:extLst>
          </c:dPt>
          <c:dPt>
            <c:idx val="7"/>
            <c:marker>
              <c:symbol val="none"/>
            </c:marker>
            <c:bubble3D val="0"/>
            <c:spPr>
              <a:ln w="28575" cap="rnd" cmpd="sng">
                <a:solidFill>
                  <a:schemeClr val="tx1"/>
                </a:solidFill>
                <a:prstDash val="solid"/>
                <a:round/>
              </a:ln>
              <a:effectLst/>
            </c:spPr>
            <c:extLst>
              <c:ext xmlns:c16="http://schemas.microsoft.com/office/drawing/2014/chart" uri="{C3380CC4-5D6E-409C-BE32-E72D297353CC}">
                <c16:uniqueId val="{00000015-CF89-4AA1-8556-66EF0980E236}"/>
              </c:ext>
            </c:extLst>
          </c:dPt>
          <c:dPt>
            <c:idx val="8"/>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1A-7589-43A1-9483-074591B85A13}"/>
              </c:ext>
            </c:extLst>
          </c:dPt>
          <c:dPt>
            <c:idx val="9"/>
            <c:marker>
              <c:symbol val="none"/>
            </c:marker>
            <c:bubble3D val="0"/>
            <c:spPr>
              <a:ln w="28575" cap="rnd">
                <a:noFill/>
                <a:prstDash val="sysDot"/>
                <a:round/>
              </a:ln>
              <a:effectLst/>
            </c:spPr>
            <c:extLst>
              <c:ext xmlns:c16="http://schemas.microsoft.com/office/drawing/2014/chart" uri="{C3380CC4-5D6E-409C-BE32-E72D297353CC}">
                <c16:uniqueId val="{0000001B-7589-43A1-9483-074591B85A13}"/>
              </c:ext>
            </c:extLst>
          </c:dPt>
          <c:cat>
            <c:strRef>
              <c:f>('Tool NACE-sectoren'!$D$101:$D$109,'Tool NACE-sectoren'!$D$111:$D$117)</c:f>
              <c:strCach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strCache>
            </c:strRef>
          </c:cat>
          <c:val>
            <c:numRef>
              <c:f>('Tool NACE-sectoren'!$L$101:$L$109,'Tool NACE-sectoren'!$L$119:$L$125)</c:f>
              <c:numCache>
                <c:formatCode>#\ ##0</c:formatCode>
                <c:ptCount val="16"/>
                <c:pt idx="0">
                  <c:v>19473.023939203347</c:v>
                </c:pt>
                <c:pt idx="1">
                  <c:v>18859.388824393875</c:v>
                </c:pt>
                <c:pt idx="2">
                  <c:v>19167.618097693201</c:v>
                </c:pt>
                <c:pt idx="3">
                  <c:v>19377.806114772808</c:v>
                </c:pt>
                <c:pt idx="4">
                  <c:v>19943.302771454451</c:v>
                </c:pt>
                <c:pt idx="5">
                  <c:v>20878.043089463386</c:v>
                </c:pt>
                <c:pt idx="6">
                  <c:v>22570.699383671268</c:v>
                </c:pt>
                <c:pt idx="7">
                  <c:v>23180.733753151548</c:v>
                </c:pt>
                <c:pt idx="8">
                  <c:v>22904.798602861891</c:v>
                </c:pt>
                <c:pt idx="9">
                  <c:v>22789.489751375222</c:v>
                </c:pt>
                <c:pt idx="10">
                  <c:v>23117.647084543456</c:v>
                </c:pt>
                <c:pt idx="11">
                  <c:v>23497.368640635821</c:v>
                </c:pt>
                <c:pt idx="12">
                  <c:v>23752.57992377452</c:v>
                </c:pt>
                <c:pt idx="13">
                  <c:v>23931.502718376552</c:v>
                </c:pt>
                <c:pt idx="14">
                  <c:v>24066.127256260574</c:v>
                </c:pt>
                <c:pt idx="15">
                  <c:v>24193.50190660642</c:v>
                </c:pt>
              </c:numCache>
            </c:numRef>
          </c:val>
          <c:smooth val="0"/>
          <c:extLst>
            <c:ext xmlns:c16="http://schemas.microsoft.com/office/drawing/2014/chart" uri="{C3380CC4-5D6E-409C-BE32-E72D297353CC}">
              <c16:uniqueId val="{00000015-7ECA-44A0-A20E-BB3E3254C72C}"/>
            </c:ext>
          </c:extLst>
        </c:ser>
        <c:dLbls>
          <c:showLegendKey val="0"/>
          <c:showVal val="0"/>
          <c:showCatName val="0"/>
          <c:showSerName val="0"/>
          <c:showPercent val="0"/>
          <c:showBubbleSize val="0"/>
        </c:dLbls>
        <c:smooth val="0"/>
        <c:axId val="384314016"/>
        <c:axId val="426147792"/>
      </c:lineChart>
      <c:catAx>
        <c:axId val="38431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crossAx val="426147792"/>
        <c:crosses val="autoZero"/>
        <c:auto val="1"/>
        <c:lblAlgn val="ctr"/>
        <c:lblOffset val="100"/>
        <c:noMultiLvlLbl val="0"/>
      </c:catAx>
      <c:valAx>
        <c:axId val="4261477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(aantal</a:t>
                </a:r>
                <a:r>
                  <a:rPr lang="nl-BE" baseline="0"/>
                  <a:t> werknemers</a:t>
                </a:r>
                <a:r>
                  <a:rPr lang="nl-BE"/>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38431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u="sng"/>
              <a:t>Groeiscenario 1</a:t>
            </a:r>
            <a:r>
              <a:rPr lang="nl-BE"/>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manualLayout>
          <c:layoutTarget val="inner"/>
          <c:xMode val="edge"/>
          <c:yMode val="edge"/>
          <c:x val="0.17919743918008116"/>
          <c:y val="0.1386798048048048"/>
          <c:w val="0.77647810589905075"/>
          <c:h val="0.61670048405837241"/>
        </c:manualLayout>
      </c:layout>
      <c:barChart>
        <c:barDir val="col"/>
        <c:grouping val="stacked"/>
        <c:varyColors val="0"/>
        <c:ser>
          <c:idx val="0"/>
          <c:order val="0"/>
          <c:tx>
            <c:v>Uitbreidingsvraag</c:v>
          </c:tx>
          <c:spPr>
            <a:solidFill>
              <a:srgbClr val="666666"/>
            </a:solidFill>
            <a:ln>
              <a:noFill/>
            </a:ln>
            <a:effectLst/>
          </c:spPr>
          <c:invertIfNegative val="0"/>
          <c:dPt>
            <c:idx val="5"/>
            <c:invertIfNegative val="0"/>
            <c:bubble3D val="0"/>
            <c:spPr>
              <a:solidFill>
                <a:srgbClr val="666666"/>
              </a:solidFill>
              <a:ln>
                <a:noFill/>
              </a:ln>
              <a:effectLst/>
            </c:spPr>
            <c:extLst>
              <c:ext xmlns:c16="http://schemas.microsoft.com/office/drawing/2014/chart" uri="{C3380CC4-5D6E-409C-BE32-E72D297353CC}">
                <c16:uniqueId val="{00000001-5050-4168-A86B-98E219892D36}"/>
              </c:ext>
            </c:extLst>
          </c:dPt>
          <c:dPt>
            <c:idx val="7"/>
            <c:invertIfNegative val="0"/>
            <c:bubble3D val="0"/>
            <c:spPr>
              <a:solidFill>
                <a:srgbClr val="666666"/>
              </a:solidFill>
              <a:ln>
                <a:noFill/>
              </a:ln>
              <a:effectLst/>
            </c:spPr>
            <c:extLst>
              <c:ext xmlns:c16="http://schemas.microsoft.com/office/drawing/2014/chart" uri="{C3380CC4-5D6E-409C-BE32-E72D297353CC}">
                <c16:uniqueId val="{00000006-9C7F-4168-BF8C-F99B251AB4BD}"/>
              </c:ext>
            </c:extLst>
          </c:dPt>
          <c:dPt>
            <c:idx val="9"/>
            <c:invertIfNegative val="0"/>
            <c:bubble3D val="0"/>
            <c:spPr>
              <a:noFill/>
              <a:ln>
                <a:noFill/>
              </a:ln>
              <a:effectLst/>
            </c:spPr>
            <c:extLst>
              <c:ext xmlns:c16="http://schemas.microsoft.com/office/drawing/2014/chart" uri="{C3380CC4-5D6E-409C-BE32-E72D297353CC}">
                <c16:uniqueId val="{00000009-068F-4F5E-BF56-5E74F51D4502}"/>
              </c:ext>
            </c:extLst>
          </c:dPt>
          <c:cat>
            <c:strRef>
              <c:f>('Tool NACE-sectoren'!$D$101:$D$109,'Tool NACE-sectoren'!$D$128,'Tool NACE-sectoren'!$D$111:$D$117)</c:f>
              <c:strCache>
                <c:ptCount val="17"/>
                <c:pt idx="0">
                  <c:v>2015</c:v>
                </c:pt>
                <c:pt idx="1">
                  <c:v>2016</c:v>
                </c:pt>
                <c:pt idx="2">
                  <c:v>2017</c:v>
                </c:pt>
                <c:pt idx="3">
                  <c:v>2018</c:v>
                </c:pt>
                <c:pt idx="4">
                  <c:v>2019</c:v>
                </c:pt>
                <c:pt idx="5">
                  <c:v>2020</c:v>
                </c:pt>
                <c:pt idx="6">
                  <c:v>2021</c:v>
                </c:pt>
                <c:pt idx="7">
                  <c:v>2022</c:v>
                </c:pt>
                <c:pt idx="8">
                  <c:v>2023*</c:v>
                </c:pt>
                <c:pt idx="10">
                  <c:v>2024</c:v>
                </c:pt>
                <c:pt idx="11">
                  <c:v>2025</c:v>
                </c:pt>
                <c:pt idx="12">
                  <c:v>2026</c:v>
                </c:pt>
                <c:pt idx="13">
                  <c:v>2027</c:v>
                </c:pt>
                <c:pt idx="14">
                  <c:v>2028</c:v>
                </c:pt>
                <c:pt idx="15">
                  <c:v>2029</c:v>
                </c:pt>
                <c:pt idx="16">
                  <c:v>2030</c:v>
                </c:pt>
              </c:strCache>
            </c:strRef>
          </c:cat>
          <c:val>
            <c:numRef>
              <c:f>('Tool NACE-sectoren'!$H$101:$H$109,'Tool NACE-sectoren'!$H$127,'Tool NACE-sectoren'!$H$111:$H$117)</c:f>
              <c:numCache>
                <c:formatCode>#\ ##0</c:formatCode>
                <c:ptCount val="17"/>
                <c:pt idx="0">
                  <c:v>3512</c:v>
                </c:pt>
                <c:pt idx="1">
                  <c:v>1289</c:v>
                </c:pt>
                <c:pt idx="2">
                  <c:v>1993</c:v>
                </c:pt>
                <c:pt idx="3">
                  <c:v>1998</c:v>
                </c:pt>
                <c:pt idx="4">
                  <c:v>2487</c:v>
                </c:pt>
                <c:pt idx="5">
                  <c:v>3313</c:v>
                </c:pt>
                <c:pt idx="6">
                  <c:v>5687</c:v>
                </c:pt>
                <c:pt idx="7">
                  <c:v>5293</c:v>
                </c:pt>
                <c:pt idx="8">
                  <c:v>3447.1915601368528</c:v>
                </c:pt>
                <c:pt idx="9" formatCode="0">
                  <c:v>3781.2706996756606</c:v>
                </c:pt>
                <c:pt idx="10">
                  <c:v>3465.1971869632835</c:v>
                </c:pt>
                <c:pt idx="11">
                  <c:v>3515.9788655777811</c:v>
                </c:pt>
                <c:pt idx="12">
                  <c:v>3567.5047381712648</c:v>
                </c:pt>
                <c:pt idx="13">
                  <c:v>3619.7857107380696</c:v>
                </c:pt>
                <c:pt idx="14">
                  <c:v>3672.8328490963613</c:v>
                </c:pt>
                <c:pt idx="15">
                  <c:v>3726.6573812324496</c:v>
                </c:pt>
                <c:pt idx="16">
                  <c:v>3781.2706996756606</c:v>
                </c:pt>
              </c:numCache>
            </c:numRef>
          </c:val>
          <c:extLst>
            <c:ext xmlns:c16="http://schemas.microsoft.com/office/drawing/2014/chart" uri="{C3380CC4-5D6E-409C-BE32-E72D297353CC}">
              <c16:uniqueId val="{00000002-5050-4168-A86B-98E219892D36}"/>
            </c:ext>
          </c:extLst>
        </c:ser>
        <c:ser>
          <c:idx val="1"/>
          <c:order val="1"/>
          <c:tx>
            <c:v>Vervangingsvraag</c:v>
          </c:tx>
          <c:spPr>
            <a:solidFill>
              <a:srgbClr val="E69B1E"/>
            </a:solidFill>
            <a:ln>
              <a:noFill/>
            </a:ln>
            <a:effectLst/>
          </c:spPr>
          <c:invertIfNegative val="0"/>
          <c:dPt>
            <c:idx val="5"/>
            <c:invertIfNegative val="0"/>
            <c:bubble3D val="0"/>
            <c:spPr>
              <a:solidFill>
                <a:srgbClr val="E69B1E"/>
              </a:solidFill>
              <a:ln>
                <a:noFill/>
              </a:ln>
              <a:effectLst/>
            </c:spPr>
            <c:extLst>
              <c:ext xmlns:c16="http://schemas.microsoft.com/office/drawing/2014/chart" uri="{C3380CC4-5D6E-409C-BE32-E72D297353CC}">
                <c16:uniqueId val="{00000004-5050-4168-A86B-98E219892D36}"/>
              </c:ext>
            </c:extLst>
          </c:dPt>
          <c:dPt>
            <c:idx val="7"/>
            <c:invertIfNegative val="0"/>
            <c:bubble3D val="0"/>
            <c:spPr>
              <a:solidFill>
                <a:srgbClr val="E69B1E"/>
              </a:solidFill>
              <a:ln>
                <a:noFill/>
              </a:ln>
              <a:effectLst/>
            </c:spPr>
            <c:extLst>
              <c:ext xmlns:c16="http://schemas.microsoft.com/office/drawing/2014/chart" uri="{C3380CC4-5D6E-409C-BE32-E72D297353CC}">
                <c16:uniqueId val="{00000005-9C7F-4168-BF8C-F99B251AB4BD}"/>
              </c:ext>
            </c:extLst>
          </c:dPt>
          <c:dPt>
            <c:idx val="9"/>
            <c:invertIfNegative val="0"/>
            <c:bubble3D val="0"/>
            <c:spPr>
              <a:noFill/>
              <a:ln>
                <a:noFill/>
              </a:ln>
              <a:effectLst/>
            </c:spPr>
            <c:extLst>
              <c:ext xmlns:c16="http://schemas.microsoft.com/office/drawing/2014/chart" uri="{C3380CC4-5D6E-409C-BE32-E72D297353CC}">
                <c16:uniqueId val="{00000008-068F-4F5E-BF56-5E74F51D4502}"/>
              </c:ext>
            </c:extLst>
          </c:dPt>
          <c:cat>
            <c:strRef>
              <c:f>('Tool NACE-sectoren'!$D$101:$D$109,'Tool NACE-sectoren'!$D$128,'Tool NACE-sectoren'!$D$111:$D$117)</c:f>
              <c:strCache>
                <c:ptCount val="17"/>
                <c:pt idx="0">
                  <c:v>2015</c:v>
                </c:pt>
                <c:pt idx="1">
                  <c:v>2016</c:v>
                </c:pt>
                <c:pt idx="2">
                  <c:v>2017</c:v>
                </c:pt>
                <c:pt idx="3">
                  <c:v>2018</c:v>
                </c:pt>
                <c:pt idx="4">
                  <c:v>2019</c:v>
                </c:pt>
                <c:pt idx="5">
                  <c:v>2020</c:v>
                </c:pt>
                <c:pt idx="6">
                  <c:v>2021</c:v>
                </c:pt>
                <c:pt idx="7">
                  <c:v>2022</c:v>
                </c:pt>
                <c:pt idx="8">
                  <c:v>2023*</c:v>
                </c:pt>
                <c:pt idx="10">
                  <c:v>2024</c:v>
                </c:pt>
                <c:pt idx="11">
                  <c:v>2025</c:v>
                </c:pt>
                <c:pt idx="12">
                  <c:v>2026</c:v>
                </c:pt>
                <c:pt idx="13">
                  <c:v>2027</c:v>
                </c:pt>
                <c:pt idx="14">
                  <c:v>2028</c:v>
                </c:pt>
                <c:pt idx="15">
                  <c:v>2029</c:v>
                </c:pt>
                <c:pt idx="16">
                  <c:v>2030</c:v>
                </c:pt>
              </c:strCache>
            </c:strRef>
          </c:cat>
          <c:val>
            <c:numRef>
              <c:f>('Tool NACE-sectoren'!$J$101:$J$109,'Tool NACE-sectoren'!$J$127,'Tool NACE-sectoren'!$J$111:$J$117)</c:f>
              <c:numCache>
                <c:formatCode>#\ ##0</c:formatCode>
                <c:ptCount val="17"/>
                <c:pt idx="0">
                  <c:v>15961.023939203345</c:v>
                </c:pt>
                <c:pt idx="1">
                  <c:v>17570.388824393875</c:v>
                </c:pt>
                <c:pt idx="2">
                  <c:v>17174.618097693201</c:v>
                </c:pt>
                <c:pt idx="3">
                  <c:v>17379.806114772808</c:v>
                </c:pt>
                <c:pt idx="4">
                  <c:v>17456.302771454451</c:v>
                </c:pt>
                <c:pt idx="5">
                  <c:v>17565.043089463386</c:v>
                </c:pt>
                <c:pt idx="6">
                  <c:v>16883.699383671268</c:v>
                </c:pt>
                <c:pt idx="7">
                  <c:v>17887.733753151548</c:v>
                </c:pt>
                <c:pt idx="8">
                  <c:v>19457.607042725038</c:v>
                </c:pt>
                <c:pt idx="9" formatCode="0">
                  <c:v>21805.76648899596</c:v>
                </c:pt>
                <c:pt idx="10">
                  <c:v>19924.241247386693</c:v>
                </c:pt>
                <c:pt idx="11">
                  <c:v>20326.606846997092</c:v>
                </c:pt>
                <c:pt idx="12">
                  <c:v>20784.332210217388</c:v>
                </c:pt>
                <c:pt idx="13">
                  <c:v>21119.478679091273</c:v>
                </c:pt>
                <c:pt idx="14">
                  <c:v>21379.36180767222</c:v>
                </c:pt>
                <c:pt idx="15">
                  <c:v>21595.623624688542</c:v>
                </c:pt>
                <c:pt idx="16">
                  <c:v>21805.76648899596</c:v>
                </c:pt>
              </c:numCache>
            </c:numRef>
          </c:val>
          <c:extLst>
            <c:ext xmlns:c16="http://schemas.microsoft.com/office/drawing/2014/chart" uri="{C3380CC4-5D6E-409C-BE32-E72D297353CC}">
              <c16:uniqueId val="{00000005-5050-4168-A86B-98E219892D36}"/>
            </c:ext>
          </c:extLst>
        </c:ser>
        <c:dLbls>
          <c:showLegendKey val="0"/>
          <c:showVal val="0"/>
          <c:showCatName val="0"/>
          <c:showSerName val="0"/>
          <c:showPercent val="0"/>
          <c:showBubbleSize val="0"/>
        </c:dLbls>
        <c:gapWidth val="10"/>
        <c:overlap val="100"/>
        <c:axId val="426149752"/>
        <c:axId val="426150144"/>
      </c:barChart>
      <c:catAx>
        <c:axId val="426149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crossAx val="426150144"/>
        <c:crosses val="autoZero"/>
        <c:auto val="1"/>
        <c:lblAlgn val="ctr"/>
        <c:lblOffset val="100"/>
        <c:noMultiLvlLbl val="0"/>
      </c:catAx>
      <c:valAx>
        <c:axId val="426150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(aantal</a:t>
                </a:r>
                <a:r>
                  <a:rPr lang="nl-BE" baseline="0"/>
                  <a:t> werknemers</a:t>
                </a:r>
                <a:r>
                  <a:rPr lang="nl-BE"/>
                  <a:t>)</a:t>
                </a:r>
              </a:p>
            </c:rich>
          </c:tx>
          <c:layout>
            <c:manualLayout>
              <c:xMode val="edge"/>
              <c:yMode val="edge"/>
              <c:x val="1.3350382286443811E-2"/>
              <c:y val="0.253541555214800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426149752"/>
        <c:crosses val="autoZero"/>
        <c:crossBetween val="between"/>
      </c:valAx>
      <c:spPr>
        <a:noFill/>
        <a:ln>
          <a:noFill/>
        </a:ln>
        <a:effectLst/>
      </c:spPr>
    </c:plotArea>
    <c:legend>
      <c:legendPos val="b"/>
      <c:layout>
        <c:manualLayout>
          <c:xMode val="edge"/>
          <c:yMode val="edge"/>
          <c:x val="0.19808981481481483"/>
          <c:y val="0.89900290697674423"/>
          <c:w val="0.64279444444444445"/>
          <c:h val="7.915213178294572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u="sng"/>
              <a:t>Evolutie leeftijdsverdeling</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manualLayout>
          <c:layoutTarget val="inner"/>
          <c:xMode val="edge"/>
          <c:yMode val="edge"/>
          <c:x val="0.14105033416875523"/>
          <c:y val="0.13897638263832335"/>
          <c:w val="0.84586173767752715"/>
          <c:h val="0.6395243902439024"/>
        </c:manualLayout>
      </c:layout>
      <c:lineChart>
        <c:grouping val="standard"/>
        <c:varyColors val="0"/>
        <c:ser>
          <c:idx val="0"/>
          <c:order val="0"/>
          <c:tx>
            <c:strRef>
              <c:f>'data NACE'!$AD$12</c:f>
              <c:strCache>
                <c:ptCount val="1"/>
                <c:pt idx="0">
                  <c:v>2015</c:v>
                </c:pt>
              </c:strCache>
            </c:strRef>
          </c:tx>
          <c:spPr>
            <a:ln w="25400" cap="flat" cmpd="sng" algn="ctr">
              <a:solidFill>
                <a:schemeClr val="dk1"/>
              </a:solidFill>
              <a:prstDash val="solid"/>
              <a:round/>
            </a:ln>
            <a:effectLst/>
          </c:spPr>
          <c:marker>
            <c:symbol val="none"/>
          </c:marker>
          <c:cat>
            <c:strRef>
              <c:f>'data NACE'!$AC$13:$AC$23</c:f>
              <c:strCache>
                <c:ptCount val="11"/>
                <c:pt idx="0">
                  <c:v>15-19</c:v>
                </c:pt>
                <c:pt idx="1">
                  <c:v>20-24</c:v>
                </c:pt>
                <c:pt idx="2">
                  <c:v>25-29</c:v>
                </c:pt>
                <c:pt idx="3">
                  <c:v>30-34</c:v>
                </c:pt>
                <c:pt idx="4">
                  <c:v>35-39</c:v>
                </c:pt>
                <c:pt idx="5">
                  <c:v>40-44</c:v>
                </c:pt>
                <c:pt idx="6">
                  <c:v>45-49</c:v>
                </c:pt>
                <c:pt idx="7">
                  <c:v>50-54</c:v>
                </c:pt>
                <c:pt idx="8">
                  <c:v>55-59</c:v>
                </c:pt>
                <c:pt idx="9">
                  <c:v>60-64</c:v>
                </c:pt>
                <c:pt idx="10">
                  <c:v>65+</c:v>
                </c:pt>
              </c:strCache>
            </c:strRef>
          </c:cat>
          <c:val>
            <c:numRef>
              <c:f>'data NACE'!$AD$13:$AD$23</c:f>
              <c:numCache>
                <c:formatCode>0</c:formatCode>
                <c:ptCount val="11"/>
                <c:pt idx="0">
                  <c:v>351</c:v>
                </c:pt>
                <c:pt idx="1">
                  <c:v>10166</c:v>
                </c:pt>
                <c:pt idx="2">
                  <c:v>26649</c:v>
                </c:pt>
                <c:pt idx="3">
                  <c:v>30361</c:v>
                </c:pt>
                <c:pt idx="4">
                  <c:v>29220</c:v>
                </c:pt>
                <c:pt idx="5">
                  <c:v>26111</c:v>
                </c:pt>
                <c:pt idx="6">
                  <c:v>26207</c:v>
                </c:pt>
                <c:pt idx="7">
                  <c:v>29886</c:v>
                </c:pt>
                <c:pt idx="8">
                  <c:v>25115</c:v>
                </c:pt>
                <c:pt idx="9">
                  <c:v>6001</c:v>
                </c:pt>
                <c:pt idx="10">
                  <c:v>881</c:v>
                </c:pt>
              </c:numCache>
            </c:numRef>
          </c:val>
          <c:smooth val="0"/>
          <c:extLst>
            <c:ext xmlns:c16="http://schemas.microsoft.com/office/drawing/2014/chart" uri="{C3380CC4-5D6E-409C-BE32-E72D297353CC}">
              <c16:uniqueId val="{00000000-89DB-432F-98A9-FC2FFCD89232}"/>
            </c:ext>
          </c:extLst>
        </c:ser>
        <c:ser>
          <c:idx val="1"/>
          <c:order val="1"/>
          <c:tx>
            <c:strRef>
              <c:f>'data NACE'!$AE$12</c:f>
              <c:strCache>
                <c:ptCount val="1"/>
                <c:pt idx="0">
                  <c:v>2020</c:v>
                </c:pt>
              </c:strCache>
            </c:strRef>
          </c:tx>
          <c:spPr>
            <a:ln w="28575" cap="rnd">
              <a:solidFill>
                <a:srgbClr val="A5A9AD"/>
              </a:solidFill>
              <a:round/>
            </a:ln>
            <a:effectLst/>
          </c:spPr>
          <c:marker>
            <c:symbol val="none"/>
          </c:marker>
          <c:cat>
            <c:strRef>
              <c:f>'data NACE'!$AC$13:$AC$23</c:f>
              <c:strCache>
                <c:ptCount val="11"/>
                <c:pt idx="0">
                  <c:v>15-19</c:v>
                </c:pt>
                <c:pt idx="1">
                  <c:v>20-24</c:v>
                </c:pt>
                <c:pt idx="2">
                  <c:v>25-29</c:v>
                </c:pt>
                <c:pt idx="3">
                  <c:v>30-34</c:v>
                </c:pt>
                <c:pt idx="4">
                  <c:v>35-39</c:v>
                </c:pt>
                <c:pt idx="5">
                  <c:v>40-44</c:v>
                </c:pt>
                <c:pt idx="6">
                  <c:v>45-49</c:v>
                </c:pt>
                <c:pt idx="7">
                  <c:v>50-54</c:v>
                </c:pt>
                <c:pt idx="8">
                  <c:v>55-59</c:v>
                </c:pt>
                <c:pt idx="9">
                  <c:v>60-64</c:v>
                </c:pt>
                <c:pt idx="10">
                  <c:v>65+</c:v>
                </c:pt>
              </c:strCache>
            </c:strRef>
          </c:cat>
          <c:val>
            <c:numRef>
              <c:f>'data NACE'!$AE$13:$AE$23</c:f>
              <c:numCache>
                <c:formatCode>0</c:formatCode>
                <c:ptCount val="11"/>
                <c:pt idx="0">
                  <c:v>83</c:v>
                </c:pt>
                <c:pt idx="1">
                  <c:v>8352</c:v>
                </c:pt>
                <c:pt idx="2">
                  <c:v>26435</c:v>
                </c:pt>
                <c:pt idx="3">
                  <c:v>28159</c:v>
                </c:pt>
                <c:pt idx="4">
                  <c:v>32037</c:v>
                </c:pt>
                <c:pt idx="5">
                  <c:v>30729</c:v>
                </c:pt>
                <c:pt idx="6">
                  <c:v>26828</c:v>
                </c:pt>
                <c:pt idx="7">
                  <c:v>26221</c:v>
                </c:pt>
                <c:pt idx="8">
                  <c:v>28875</c:v>
                </c:pt>
                <c:pt idx="9">
                  <c:v>12971</c:v>
                </c:pt>
                <c:pt idx="10">
                  <c:v>1338</c:v>
                </c:pt>
              </c:numCache>
            </c:numRef>
          </c:val>
          <c:smooth val="0"/>
          <c:extLst>
            <c:ext xmlns:c16="http://schemas.microsoft.com/office/drawing/2014/chart" uri="{C3380CC4-5D6E-409C-BE32-E72D297353CC}">
              <c16:uniqueId val="{00000001-89DB-432F-98A9-FC2FFCD89232}"/>
            </c:ext>
          </c:extLst>
        </c:ser>
        <c:ser>
          <c:idx val="2"/>
          <c:order val="2"/>
          <c:tx>
            <c:strRef>
              <c:f>'data NACE'!$AF$12</c:f>
              <c:strCache>
                <c:ptCount val="1"/>
                <c:pt idx="0">
                  <c:v>2025</c:v>
                </c:pt>
              </c:strCache>
            </c:strRef>
          </c:tx>
          <c:spPr>
            <a:ln w="28575" cap="rnd">
              <a:solidFill>
                <a:srgbClr val="E69B1E"/>
              </a:solidFill>
              <a:prstDash val="sysDash"/>
              <a:round/>
            </a:ln>
            <a:effectLst/>
          </c:spPr>
          <c:marker>
            <c:symbol val="none"/>
          </c:marker>
          <c:dPt>
            <c:idx val="1"/>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03-89DB-432F-98A9-FC2FFCD89232}"/>
              </c:ext>
            </c:extLst>
          </c:dPt>
          <c:dPt>
            <c:idx val="2"/>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05-89DB-432F-98A9-FC2FFCD89232}"/>
              </c:ext>
            </c:extLst>
          </c:dPt>
          <c:dPt>
            <c:idx val="3"/>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07-89DB-432F-98A9-FC2FFCD89232}"/>
              </c:ext>
            </c:extLst>
          </c:dPt>
          <c:cat>
            <c:strRef>
              <c:f>'data NACE'!$AC$13:$AC$23</c:f>
              <c:strCache>
                <c:ptCount val="11"/>
                <c:pt idx="0">
                  <c:v>15-19</c:v>
                </c:pt>
                <c:pt idx="1">
                  <c:v>20-24</c:v>
                </c:pt>
                <c:pt idx="2">
                  <c:v>25-29</c:v>
                </c:pt>
                <c:pt idx="3">
                  <c:v>30-34</c:v>
                </c:pt>
                <c:pt idx="4">
                  <c:v>35-39</c:v>
                </c:pt>
                <c:pt idx="5">
                  <c:v>40-44</c:v>
                </c:pt>
                <c:pt idx="6">
                  <c:v>45-49</c:v>
                </c:pt>
                <c:pt idx="7">
                  <c:v>50-54</c:v>
                </c:pt>
                <c:pt idx="8">
                  <c:v>55-59</c:v>
                </c:pt>
                <c:pt idx="9">
                  <c:v>60-64</c:v>
                </c:pt>
                <c:pt idx="10">
                  <c:v>65+</c:v>
                </c:pt>
              </c:strCache>
            </c:strRef>
          </c:cat>
          <c:val>
            <c:numRef>
              <c:f>'data NACE'!$AK$13:$AK$23</c:f>
              <c:numCache>
                <c:formatCode>0</c:formatCode>
                <c:ptCount val="11"/>
                <c:pt idx="0">
                  <c:v>169.89523131273319</c:v>
                </c:pt>
                <c:pt idx="1">
                  <c:v>10526.239504041499</c:v>
                </c:pt>
                <c:pt idx="2">
                  <c:v>30667.80987132022</c:v>
                </c:pt>
                <c:pt idx="3">
                  <c:v>31223.740168451455</c:v>
                </c:pt>
                <c:pt idx="4">
                  <c:v>31096.214402763762</c:v>
                </c:pt>
                <c:pt idx="5">
                  <c:v>35196.586072702121</c:v>
                </c:pt>
                <c:pt idx="6">
                  <c:v>33054.058871684232</c:v>
                </c:pt>
                <c:pt idx="7">
                  <c:v>27733.151239321465</c:v>
                </c:pt>
                <c:pt idx="8">
                  <c:v>25502.212799806352</c:v>
                </c:pt>
                <c:pt idx="9">
                  <c:v>14502.895586828294</c:v>
                </c:pt>
                <c:pt idx="10">
                  <c:v>3763.5638644457504</c:v>
                </c:pt>
              </c:numCache>
            </c:numRef>
          </c:val>
          <c:smooth val="0"/>
          <c:extLst>
            <c:ext xmlns:c16="http://schemas.microsoft.com/office/drawing/2014/chart" uri="{C3380CC4-5D6E-409C-BE32-E72D297353CC}">
              <c16:uniqueId val="{00000008-89DB-432F-98A9-FC2FFCD89232}"/>
            </c:ext>
          </c:extLst>
        </c:ser>
        <c:ser>
          <c:idx val="3"/>
          <c:order val="3"/>
          <c:tx>
            <c:strRef>
              <c:f>'data NACE'!$AG$12</c:f>
              <c:strCache>
                <c:ptCount val="1"/>
                <c:pt idx="0">
                  <c:v>2030</c:v>
                </c:pt>
              </c:strCache>
            </c:strRef>
          </c:tx>
          <c:spPr>
            <a:ln w="28575" cap="rnd">
              <a:solidFill>
                <a:srgbClr val="E69B1E"/>
              </a:solidFill>
              <a:prstDash val="sysDot"/>
              <a:round/>
            </a:ln>
            <a:effectLst/>
          </c:spPr>
          <c:marker>
            <c:symbol val="none"/>
          </c:marker>
          <c:dPt>
            <c:idx val="1"/>
            <c:marker>
              <c:symbol val="none"/>
            </c:marker>
            <c:bubble3D val="0"/>
            <c:spPr>
              <a:ln w="28575" cap="rnd">
                <a:solidFill>
                  <a:srgbClr val="E69B1E"/>
                </a:solidFill>
                <a:prstDash val="sysDot"/>
                <a:round/>
              </a:ln>
              <a:effectLst/>
            </c:spPr>
            <c:extLst>
              <c:ext xmlns:c16="http://schemas.microsoft.com/office/drawing/2014/chart" uri="{C3380CC4-5D6E-409C-BE32-E72D297353CC}">
                <c16:uniqueId val="{0000000A-89DB-432F-98A9-FC2FFCD89232}"/>
              </c:ext>
            </c:extLst>
          </c:dPt>
          <c:dPt>
            <c:idx val="2"/>
            <c:marker>
              <c:symbol val="none"/>
            </c:marker>
            <c:bubble3D val="0"/>
            <c:spPr>
              <a:ln w="28575" cap="rnd">
                <a:solidFill>
                  <a:srgbClr val="E69B1E"/>
                </a:solidFill>
                <a:prstDash val="sysDot"/>
                <a:round/>
              </a:ln>
              <a:effectLst/>
            </c:spPr>
            <c:extLst>
              <c:ext xmlns:c16="http://schemas.microsoft.com/office/drawing/2014/chart" uri="{C3380CC4-5D6E-409C-BE32-E72D297353CC}">
                <c16:uniqueId val="{0000000C-89DB-432F-98A9-FC2FFCD89232}"/>
              </c:ext>
            </c:extLst>
          </c:dPt>
          <c:dPt>
            <c:idx val="3"/>
            <c:marker>
              <c:symbol val="none"/>
            </c:marker>
            <c:bubble3D val="0"/>
            <c:spPr>
              <a:ln w="28575" cap="rnd">
                <a:solidFill>
                  <a:srgbClr val="E69B1E"/>
                </a:solidFill>
                <a:prstDash val="sysDot"/>
                <a:round/>
              </a:ln>
              <a:effectLst/>
            </c:spPr>
            <c:extLst>
              <c:ext xmlns:c16="http://schemas.microsoft.com/office/drawing/2014/chart" uri="{C3380CC4-5D6E-409C-BE32-E72D297353CC}">
                <c16:uniqueId val="{0000000E-89DB-432F-98A9-FC2FFCD89232}"/>
              </c:ext>
            </c:extLst>
          </c:dPt>
          <c:cat>
            <c:strRef>
              <c:f>'data NACE'!$AC$13:$AC$23</c:f>
              <c:strCache>
                <c:ptCount val="11"/>
                <c:pt idx="0">
                  <c:v>15-19</c:v>
                </c:pt>
                <c:pt idx="1">
                  <c:v>20-24</c:v>
                </c:pt>
                <c:pt idx="2">
                  <c:v>25-29</c:v>
                </c:pt>
                <c:pt idx="3">
                  <c:v>30-34</c:v>
                </c:pt>
                <c:pt idx="4">
                  <c:v>35-39</c:v>
                </c:pt>
                <c:pt idx="5">
                  <c:v>40-44</c:v>
                </c:pt>
                <c:pt idx="6">
                  <c:v>45-49</c:v>
                </c:pt>
                <c:pt idx="7">
                  <c:v>50-54</c:v>
                </c:pt>
                <c:pt idx="8">
                  <c:v>55-59</c:v>
                </c:pt>
                <c:pt idx="9">
                  <c:v>60-64</c:v>
                </c:pt>
                <c:pt idx="10">
                  <c:v>65+</c:v>
                </c:pt>
              </c:strCache>
            </c:strRef>
          </c:cat>
          <c:val>
            <c:numRef>
              <c:f>'data NACE'!$AL$13:$AL$23</c:f>
              <c:numCache>
                <c:formatCode>0</c:formatCode>
                <c:ptCount val="11"/>
                <c:pt idx="0">
                  <c:v>185.33727869379635</c:v>
                </c:pt>
                <c:pt idx="1">
                  <c:v>11482.986129063725</c:v>
                </c:pt>
                <c:pt idx="2">
                  <c:v>33455.255813429314</c:v>
                </c:pt>
                <c:pt idx="3">
                  <c:v>35288.428940496924</c:v>
                </c:pt>
                <c:pt idx="4">
                  <c:v>33201.833816868319</c:v>
                </c:pt>
                <c:pt idx="5">
                  <c:v>33066.229009215916</c:v>
                </c:pt>
                <c:pt idx="6">
                  <c:v>37426.368378753839</c:v>
                </c:pt>
                <c:pt idx="7">
                  <c:v>33913.11356266361</c:v>
                </c:pt>
                <c:pt idx="8">
                  <c:v>26685.189512176381</c:v>
                </c:pt>
                <c:pt idx="9">
                  <c:v>11798.370412154578</c:v>
                </c:pt>
                <c:pt idx="10">
                  <c:v>5301.3061380753697</c:v>
                </c:pt>
              </c:numCache>
            </c:numRef>
          </c:val>
          <c:smooth val="0"/>
          <c:extLst>
            <c:ext xmlns:c16="http://schemas.microsoft.com/office/drawing/2014/chart" uri="{C3380CC4-5D6E-409C-BE32-E72D297353CC}">
              <c16:uniqueId val="{0000000F-89DB-432F-98A9-FC2FFCD89232}"/>
            </c:ext>
          </c:extLst>
        </c:ser>
        <c:dLbls>
          <c:showLegendKey val="0"/>
          <c:showVal val="0"/>
          <c:showCatName val="0"/>
          <c:showSerName val="0"/>
          <c:showPercent val="0"/>
          <c:showBubbleSize val="0"/>
        </c:dLbls>
        <c:smooth val="0"/>
        <c:axId val="426150928"/>
        <c:axId val="426148576"/>
      </c:lineChart>
      <c:catAx>
        <c:axId val="42615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nl-BE"/>
          </a:p>
        </c:txPr>
        <c:crossAx val="426148576"/>
        <c:crosses val="autoZero"/>
        <c:auto val="1"/>
        <c:lblAlgn val="ctr"/>
        <c:lblOffset val="100"/>
        <c:noMultiLvlLbl val="0"/>
      </c:catAx>
      <c:valAx>
        <c:axId val="42614857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(aantal</a:t>
                </a:r>
                <a:r>
                  <a:rPr lang="nl-BE" baseline="0"/>
                  <a:t> werknemers</a:t>
                </a:r>
                <a:r>
                  <a:rPr lang="nl-BE"/>
                  <a:t>)</a:t>
                </a:r>
              </a:p>
            </c:rich>
          </c:tx>
          <c:layout>
            <c:manualLayout>
              <c:xMode val="edge"/>
              <c:yMode val="edge"/>
              <c:x val="1.4156355455568051E-2"/>
              <c:y val="0.2900911246612466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426150928"/>
        <c:crosses val="autoZero"/>
        <c:crossBetween val="between"/>
      </c:valAx>
      <c:spPr>
        <a:noFill/>
        <a:ln>
          <a:noFill/>
        </a:ln>
        <a:effectLst/>
      </c:spPr>
    </c:plotArea>
    <c:legend>
      <c:legendPos val="b"/>
      <c:layout>
        <c:manualLayout>
          <c:xMode val="edge"/>
          <c:yMode val="edge"/>
          <c:x val="0.11705597669702594"/>
          <c:y val="0.86159381456479844"/>
          <c:w val="0.78225461836828625"/>
          <c:h val="0.1207673715436792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u="sng"/>
              <a:t>Evolutie 55+ (n)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barChart>
        <c:barDir val="col"/>
        <c:grouping val="clustered"/>
        <c:varyColors val="0"/>
        <c:ser>
          <c:idx val="0"/>
          <c:order val="0"/>
          <c:spPr>
            <a:solidFill>
              <a:srgbClr val="E69B1E"/>
            </a:solidFill>
            <a:ln>
              <a:noFill/>
            </a:ln>
            <a:effectLst/>
          </c:spPr>
          <c:invertIfNegative val="0"/>
          <c:dPt>
            <c:idx val="2"/>
            <c:invertIfNegative val="0"/>
            <c:bubble3D val="0"/>
            <c:spPr>
              <a:pattFill prst="wdUpDiag">
                <a:fgClr>
                  <a:srgbClr val="E69B1E"/>
                </a:fgClr>
                <a:bgClr>
                  <a:schemeClr val="bg1"/>
                </a:bgClr>
              </a:pattFill>
              <a:ln>
                <a:noFill/>
              </a:ln>
              <a:effectLst/>
            </c:spPr>
            <c:extLst>
              <c:ext xmlns:c16="http://schemas.microsoft.com/office/drawing/2014/chart" uri="{C3380CC4-5D6E-409C-BE32-E72D297353CC}">
                <c16:uniqueId val="{00000001-7CA5-437B-AF1A-488AA3E611E9}"/>
              </c:ext>
            </c:extLst>
          </c:dPt>
          <c:dPt>
            <c:idx val="3"/>
            <c:invertIfNegative val="0"/>
            <c:bubble3D val="0"/>
            <c:spPr>
              <a:pattFill prst="wdUpDiag">
                <a:fgClr>
                  <a:srgbClr val="E69B1E"/>
                </a:fgClr>
                <a:bgClr>
                  <a:schemeClr val="bg1"/>
                </a:bgClr>
              </a:pattFill>
              <a:ln>
                <a:noFill/>
              </a:ln>
              <a:effectLst/>
            </c:spPr>
            <c:extLst>
              <c:ext xmlns:c16="http://schemas.microsoft.com/office/drawing/2014/chart" uri="{C3380CC4-5D6E-409C-BE32-E72D297353CC}">
                <c16:uniqueId val="{00000003-7CA5-437B-AF1A-488AA3E611E9}"/>
              </c:ext>
            </c:extLst>
          </c:dPt>
          <c:cat>
            <c:numRef>
              <c:f>'data NACE'!$AN$12:$AQ$12</c:f>
              <c:numCache>
                <c:formatCode>General</c:formatCode>
                <c:ptCount val="4"/>
                <c:pt idx="0">
                  <c:v>2015</c:v>
                </c:pt>
                <c:pt idx="1">
                  <c:v>2020</c:v>
                </c:pt>
                <c:pt idx="2">
                  <c:v>2025</c:v>
                </c:pt>
                <c:pt idx="3">
                  <c:v>2030</c:v>
                </c:pt>
              </c:numCache>
            </c:numRef>
          </c:cat>
          <c:val>
            <c:numRef>
              <c:f>'data NACE'!$AN$13:$AQ$13</c:f>
              <c:numCache>
                <c:formatCode>0</c:formatCode>
                <c:ptCount val="4"/>
                <c:pt idx="0">
                  <c:v>31997</c:v>
                </c:pt>
                <c:pt idx="1">
                  <c:v>43184</c:v>
                </c:pt>
                <c:pt idx="2">
                  <c:v>43768.672251080396</c:v>
                </c:pt>
                <c:pt idx="3">
                  <c:v>43784.866062406327</c:v>
                </c:pt>
              </c:numCache>
            </c:numRef>
          </c:val>
          <c:extLst>
            <c:ext xmlns:c16="http://schemas.microsoft.com/office/drawing/2014/chart" uri="{C3380CC4-5D6E-409C-BE32-E72D297353CC}">
              <c16:uniqueId val="{00000004-7CA5-437B-AF1A-488AA3E611E9}"/>
            </c:ext>
          </c:extLst>
        </c:ser>
        <c:dLbls>
          <c:showLegendKey val="0"/>
          <c:showVal val="0"/>
          <c:showCatName val="0"/>
          <c:showSerName val="0"/>
          <c:showPercent val="0"/>
          <c:showBubbleSize val="0"/>
        </c:dLbls>
        <c:gapWidth val="149"/>
        <c:axId val="426150536"/>
        <c:axId val="426149360"/>
      </c:barChart>
      <c:catAx>
        <c:axId val="42615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crossAx val="426149360"/>
        <c:crosses val="autoZero"/>
        <c:auto val="1"/>
        <c:lblAlgn val="ctr"/>
        <c:lblOffset val="100"/>
        <c:noMultiLvlLbl val="0"/>
      </c:catAx>
      <c:valAx>
        <c:axId val="42614936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(aantal</a:t>
                </a:r>
                <a:r>
                  <a:rPr lang="nl-BE" baseline="0"/>
                  <a:t> werknemers</a:t>
                </a:r>
                <a:r>
                  <a:rPr lang="nl-BE"/>
                  <a:t>)</a:t>
                </a:r>
              </a:p>
            </c:rich>
          </c:tx>
          <c:layout>
            <c:manualLayout>
              <c:xMode val="edge"/>
              <c:yMode val="edge"/>
              <c:x val="2.5656565656565655E-2"/>
              <c:y val="0.2761670054200541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426150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u="sng"/>
              <a:t>Evolutie uitstroom 55+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lineChart>
        <c:grouping val="standard"/>
        <c:varyColors val="0"/>
        <c:ser>
          <c:idx val="2"/>
          <c:order val="0"/>
          <c:tx>
            <c:v>Uitstroom 55+ (linkeras)</c:v>
          </c:tx>
          <c:spPr>
            <a:ln w="28575" cap="rnd">
              <a:solidFill>
                <a:sysClr val="windowText" lastClr="000000"/>
              </a:solidFill>
              <a:prstDash val="solid"/>
              <a:round/>
            </a:ln>
            <a:effectLst/>
          </c:spPr>
          <c:marker>
            <c:symbol val="none"/>
          </c:marker>
          <c:dPt>
            <c:idx val="1"/>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1-A399-4136-A77C-3A8CBA7DAF3B}"/>
              </c:ext>
            </c:extLst>
          </c:dPt>
          <c:dPt>
            <c:idx val="2"/>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3-A399-4136-A77C-3A8CBA7DAF3B}"/>
              </c:ext>
            </c:extLst>
          </c:dPt>
          <c:dPt>
            <c:idx val="3"/>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5-A399-4136-A77C-3A8CBA7DAF3B}"/>
              </c:ext>
            </c:extLst>
          </c:dPt>
          <c:dPt>
            <c:idx val="4"/>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7-A399-4136-A77C-3A8CBA7DAF3B}"/>
              </c:ext>
            </c:extLst>
          </c:dPt>
          <c:dPt>
            <c:idx val="5"/>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9-A399-4136-A77C-3A8CBA7DAF3B}"/>
              </c:ext>
            </c:extLst>
          </c:dPt>
          <c:dPt>
            <c:idx val="6"/>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B-A399-4136-A77C-3A8CBA7DAF3B}"/>
              </c:ext>
            </c:extLst>
          </c:dPt>
          <c:dPt>
            <c:idx val="7"/>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D-A399-4136-A77C-3A8CBA7DAF3B}"/>
              </c:ext>
            </c:extLst>
          </c:dPt>
          <c:dPt>
            <c:idx val="8"/>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F-A399-4136-A77C-3A8CBA7DAF3B}"/>
              </c:ext>
            </c:extLst>
          </c:dPt>
          <c:dPt>
            <c:idx val="9"/>
            <c:marker>
              <c:symbol val="none"/>
            </c:marker>
            <c:bubble3D val="0"/>
            <c:spPr>
              <a:ln w="28575" cap="rnd">
                <a:noFill/>
                <a:prstDash val="sysDash"/>
                <a:round/>
              </a:ln>
              <a:effectLst/>
            </c:spPr>
            <c:extLst>
              <c:ext xmlns:c16="http://schemas.microsoft.com/office/drawing/2014/chart" uri="{C3380CC4-5D6E-409C-BE32-E72D297353CC}">
                <c16:uniqueId val="{00000011-A399-4136-A77C-3A8CBA7DAF3B}"/>
              </c:ext>
            </c:extLst>
          </c:dPt>
          <c:dPt>
            <c:idx val="10"/>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3-A399-4136-A77C-3A8CBA7DAF3B}"/>
              </c:ext>
            </c:extLst>
          </c:dPt>
          <c:dPt>
            <c:idx val="11"/>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5-A399-4136-A77C-3A8CBA7DAF3B}"/>
              </c:ext>
            </c:extLst>
          </c:dPt>
          <c:dPt>
            <c:idx val="12"/>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7-A399-4136-A77C-3A8CBA7DAF3B}"/>
              </c:ext>
            </c:extLst>
          </c:dPt>
          <c:dPt>
            <c:idx val="13"/>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9-A399-4136-A77C-3A8CBA7DAF3B}"/>
              </c:ext>
            </c:extLst>
          </c:dPt>
          <c:dPt>
            <c:idx val="14"/>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B-A399-4136-A77C-3A8CBA7DAF3B}"/>
              </c:ext>
            </c:extLst>
          </c:dPt>
          <c:cat>
            <c:strRef>
              <c:f>'data NACE'!$AD$27:$AS$27</c:f>
              <c:strCach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strCache>
            </c:strRef>
          </c:cat>
          <c:val>
            <c:numRef>
              <c:f>'data NACE'!$AD$40:$AS$40</c:f>
              <c:numCache>
                <c:formatCode>0</c:formatCode>
                <c:ptCount val="16"/>
                <c:pt idx="0">
                  <c:v>2793.5323990090346</c:v>
                </c:pt>
                <c:pt idx="1">
                  <c:v>3180.8368490541543</c:v>
                </c:pt>
                <c:pt idx="2">
                  <c:v>3313.9647133452809</c:v>
                </c:pt>
                <c:pt idx="3">
                  <c:v>3585.7279049141316</c:v>
                </c:pt>
                <c:pt idx="4">
                  <c:v>3990.9312737122154</c:v>
                </c:pt>
                <c:pt idx="5">
                  <c:v>4412.5814837183207</c:v>
                </c:pt>
                <c:pt idx="6">
                  <c:v>4710.4027002231733</c:v>
                </c:pt>
                <c:pt idx="7">
                  <c:v>5152.9681802814084</c:v>
                </c:pt>
                <c:pt idx="8">
                  <c:v>5671.0985588267749</c:v>
                </c:pt>
                <c:pt idx="9">
                  <c:v>5707.4498717840534</c:v>
                </c:pt>
                <c:pt idx="10">
                  <c:v>5717.6976919145518</c:v>
                </c:pt>
                <c:pt idx="11">
                  <c:v>5873.9878409424819</c:v>
                </c:pt>
                <c:pt idx="12">
                  <c:v>5878.526137218636</c:v>
                </c:pt>
                <c:pt idx="13">
                  <c:v>5831.6670320323947</c:v>
                </c:pt>
                <c:pt idx="14">
                  <c:v>5760.7603974742469</c:v>
                </c:pt>
                <c:pt idx="15">
                  <c:v>5714.5509179217343</c:v>
                </c:pt>
              </c:numCache>
            </c:numRef>
          </c:val>
          <c:smooth val="0"/>
          <c:extLst>
            <c:ext xmlns:c16="http://schemas.microsoft.com/office/drawing/2014/chart" uri="{C3380CC4-5D6E-409C-BE32-E72D297353CC}">
              <c16:uniqueId val="{0000001C-A399-4136-A77C-3A8CBA7DAF3B}"/>
            </c:ext>
          </c:extLst>
        </c:ser>
        <c:dLbls>
          <c:showLegendKey val="0"/>
          <c:showVal val="0"/>
          <c:showCatName val="0"/>
          <c:showSerName val="0"/>
          <c:showPercent val="0"/>
          <c:showBubbleSize val="0"/>
        </c:dLbls>
        <c:marker val="1"/>
        <c:smooth val="0"/>
        <c:axId val="431218912"/>
        <c:axId val="431220088"/>
      </c:lineChart>
      <c:lineChart>
        <c:grouping val="standard"/>
        <c:varyColors val="0"/>
        <c:ser>
          <c:idx val="0"/>
          <c:order val="1"/>
          <c:tx>
            <c:v>Aandeel 55+in totale uitstroom (rechteras)</c:v>
          </c:tx>
          <c:spPr>
            <a:ln w="28575" cap="rnd">
              <a:solidFill>
                <a:srgbClr val="E69B1E"/>
              </a:solidFill>
              <a:round/>
            </a:ln>
            <a:effectLst/>
          </c:spPr>
          <c:marker>
            <c:symbol val="none"/>
          </c:marker>
          <c:dPt>
            <c:idx val="5"/>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1E-A399-4136-A77C-3A8CBA7DAF3B}"/>
              </c:ext>
            </c:extLst>
          </c:dPt>
          <c:dPt>
            <c:idx val="6"/>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0-A399-4136-A77C-3A8CBA7DAF3B}"/>
              </c:ext>
            </c:extLst>
          </c:dPt>
          <c:dPt>
            <c:idx val="7"/>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2-A399-4136-A77C-3A8CBA7DAF3B}"/>
              </c:ext>
            </c:extLst>
          </c:dPt>
          <c:dPt>
            <c:idx val="8"/>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4-A399-4136-A77C-3A8CBA7DAF3B}"/>
              </c:ext>
            </c:extLst>
          </c:dPt>
          <c:dPt>
            <c:idx val="9"/>
            <c:marker>
              <c:symbol val="none"/>
            </c:marker>
            <c:bubble3D val="0"/>
            <c:spPr>
              <a:ln w="28575" cap="rnd">
                <a:noFill/>
                <a:prstDash val="sysDash"/>
                <a:round/>
              </a:ln>
              <a:effectLst/>
            </c:spPr>
            <c:extLst>
              <c:ext xmlns:c16="http://schemas.microsoft.com/office/drawing/2014/chart" uri="{C3380CC4-5D6E-409C-BE32-E72D297353CC}">
                <c16:uniqueId val="{00000026-A399-4136-A77C-3A8CBA7DAF3B}"/>
              </c:ext>
            </c:extLst>
          </c:dPt>
          <c:dPt>
            <c:idx val="10"/>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28-A399-4136-A77C-3A8CBA7DAF3B}"/>
              </c:ext>
            </c:extLst>
          </c:dPt>
          <c:dPt>
            <c:idx val="11"/>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2A-A399-4136-A77C-3A8CBA7DAF3B}"/>
              </c:ext>
            </c:extLst>
          </c:dPt>
          <c:dPt>
            <c:idx val="12"/>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2C-A399-4136-A77C-3A8CBA7DAF3B}"/>
              </c:ext>
            </c:extLst>
          </c:dPt>
          <c:dPt>
            <c:idx val="13"/>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2E-A399-4136-A77C-3A8CBA7DAF3B}"/>
              </c:ext>
            </c:extLst>
          </c:dPt>
          <c:dPt>
            <c:idx val="14"/>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0-A399-4136-A77C-3A8CBA7DAF3B}"/>
              </c:ext>
            </c:extLst>
          </c:dPt>
          <c:cat>
            <c:strRef>
              <c:f>'data NACE'!$AD$27:$AS$27</c:f>
              <c:strCach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strCache>
            </c:strRef>
          </c:cat>
          <c:val>
            <c:numRef>
              <c:f>'data NACE'!$AD$41:$AS$41</c:f>
              <c:numCache>
                <c:formatCode>0.0</c:formatCode>
                <c:ptCount val="16"/>
                <c:pt idx="0">
                  <c:v>17.502212951059999</c:v>
                </c:pt>
                <c:pt idx="1">
                  <c:v>18.10339475605705</c:v>
                </c:pt>
                <c:pt idx="2">
                  <c:v>19.295711232090767</c:v>
                </c:pt>
                <c:pt idx="3">
                  <c:v>20.631575986720982</c:v>
                </c:pt>
                <c:pt idx="4">
                  <c:v>22.862408643818984</c:v>
                </c:pt>
                <c:pt idx="5">
                  <c:v>25.121381491886368</c:v>
                </c:pt>
                <c:pt idx="6">
                  <c:v>27.899114958056792</c:v>
                </c:pt>
                <c:pt idx="7">
                  <c:v>28.807272354294373</c:v>
                </c:pt>
                <c:pt idx="8">
                  <c:v>29.145919877887195</c:v>
                </c:pt>
                <c:pt idx="9">
                  <c:v>28.645757702480413</c:v>
                </c:pt>
                <c:pt idx="10">
                  <c:v>28.129130134473201</c:v>
                </c:pt>
                <c:pt idx="11">
                  <c:v>28.261614477345987</c:v>
                </c:pt>
                <c:pt idx="12">
                  <c:v>27.83461763683826</c:v>
                </c:pt>
                <c:pt idx="13">
                  <c:v>27.277086587026357</c:v>
                </c:pt>
                <c:pt idx="14">
                  <c:v>26.675591766141139</c:v>
                </c:pt>
                <c:pt idx="15">
                  <c:v>26.206604206302579</c:v>
                </c:pt>
              </c:numCache>
            </c:numRef>
          </c:val>
          <c:smooth val="0"/>
          <c:extLst>
            <c:ext xmlns:c16="http://schemas.microsoft.com/office/drawing/2014/chart" uri="{C3380CC4-5D6E-409C-BE32-E72D297353CC}">
              <c16:uniqueId val="{00000031-A399-4136-A77C-3A8CBA7DAF3B}"/>
            </c:ext>
          </c:extLst>
        </c:ser>
        <c:dLbls>
          <c:showLegendKey val="0"/>
          <c:showVal val="0"/>
          <c:showCatName val="0"/>
          <c:showSerName val="0"/>
          <c:showPercent val="0"/>
          <c:showBubbleSize val="0"/>
        </c:dLbls>
        <c:marker val="1"/>
        <c:smooth val="0"/>
        <c:axId val="431227536"/>
        <c:axId val="431220480"/>
      </c:lineChart>
      <c:catAx>
        <c:axId val="431218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crossAx val="431220088"/>
        <c:crosses val="autoZero"/>
        <c:auto val="0"/>
        <c:lblAlgn val="ctr"/>
        <c:lblOffset val="100"/>
        <c:noMultiLvlLbl val="0"/>
      </c:catAx>
      <c:valAx>
        <c:axId val="43122008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(aantal werknemers)</a:t>
                </a:r>
              </a:p>
            </c:rich>
          </c:tx>
          <c:layout>
            <c:manualLayout>
              <c:xMode val="edge"/>
              <c:yMode val="edge"/>
              <c:x val="2.4423076923076922E-2"/>
              <c:y val="0.265691056910569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431218912"/>
        <c:crosses val="autoZero"/>
        <c:crossBetween val="between"/>
      </c:valAx>
      <c:valAx>
        <c:axId val="43122048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431227536"/>
        <c:crosses val="max"/>
        <c:crossBetween val="between"/>
      </c:valAx>
      <c:catAx>
        <c:axId val="431227536"/>
        <c:scaling>
          <c:orientation val="minMax"/>
        </c:scaling>
        <c:delete val="1"/>
        <c:axPos val="b"/>
        <c:numFmt formatCode="General" sourceLinked="1"/>
        <c:majorTickMark val="out"/>
        <c:minorTickMark val="none"/>
        <c:tickLblPos val="nextTo"/>
        <c:crossAx val="4312204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u="sng"/>
              <a:t>Evolutie aanwervingsbehoefte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lineChart>
        <c:grouping val="standard"/>
        <c:varyColors val="0"/>
        <c:ser>
          <c:idx val="2"/>
          <c:order val="0"/>
          <c:tx>
            <c:strRef>
              <c:f>'Tool NACE-sectoren'!$A$2:$O$2</c:f>
              <c:strCache>
                <c:ptCount val="1"/>
                <c:pt idx="0">
                  <c:v>85. Onderwijs</c:v>
                </c:pt>
              </c:strCache>
            </c:strRef>
          </c:tx>
          <c:spPr>
            <a:ln w="28575" cap="rnd">
              <a:solidFill>
                <a:sysClr val="windowText" lastClr="000000"/>
              </a:solidFill>
              <a:prstDash val="solid"/>
              <a:round/>
            </a:ln>
            <a:effectLst/>
          </c:spPr>
          <c:marker>
            <c:symbol val="none"/>
          </c:marker>
          <c:dPt>
            <c:idx val="2"/>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1-477B-4A45-8EEA-9546B6F5735A}"/>
              </c:ext>
            </c:extLst>
          </c:dPt>
          <c:dPt>
            <c:idx val="3"/>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3-477B-4A45-8EEA-9546B6F5735A}"/>
              </c:ext>
            </c:extLst>
          </c:dPt>
          <c:dPt>
            <c:idx val="4"/>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5-477B-4A45-8EEA-9546B6F5735A}"/>
              </c:ext>
            </c:extLst>
          </c:dPt>
          <c:dPt>
            <c:idx val="5"/>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7-477B-4A45-8EEA-9546B6F5735A}"/>
              </c:ext>
            </c:extLst>
          </c:dPt>
          <c:dPt>
            <c:idx val="6"/>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9-477B-4A45-8EEA-9546B6F5735A}"/>
              </c:ext>
            </c:extLst>
          </c:dPt>
          <c:dPt>
            <c:idx val="8"/>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B-477B-4A45-8EEA-9546B6F5735A}"/>
              </c:ext>
            </c:extLst>
          </c:dPt>
          <c:dPt>
            <c:idx val="9"/>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0D-477B-4A45-8EEA-9546B6F5735A}"/>
              </c:ext>
            </c:extLst>
          </c:dPt>
          <c:dPt>
            <c:idx val="10"/>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0F-477B-4A45-8EEA-9546B6F5735A}"/>
              </c:ext>
            </c:extLst>
          </c:dPt>
          <c:dPt>
            <c:idx val="11"/>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1-477B-4A45-8EEA-9546B6F5735A}"/>
              </c:ext>
            </c:extLst>
          </c:dPt>
          <c:dPt>
            <c:idx val="12"/>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3-477B-4A45-8EEA-9546B6F5735A}"/>
              </c:ext>
            </c:extLst>
          </c:dPt>
          <c:dPt>
            <c:idx val="13"/>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5-477B-4A45-8EEA-9546B6F5735A}"/>
              </c:ext>
            </c:extLst>
          </c:dPt>
          <c:dPt>
            <c:idx val="14"/>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7-477B-4A45-8EEA-9546B6F5735A}"/>
              </c:ext>
            </c:extLst>
          </c:dPt>
          <c:dPt>
            <c:idx val="15"/>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9-477B-4A45-8EEA-9546B6F5735A}"/>
              </c:ext>
            </c:extLst>
          </c:dPt>
          <c:dPt>
            <c:idx val="16"/>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B-477B-4A45-8EEA-9546B6F5735A}"/>
              </c:ext>
            </c:extLst>
          </c:dPt>
          <c:cat>
            <c:strRef>
              <c:f>Benchmarks!$O$45:$O$61</c:f>
              <c:strCache>
                <c:ptCount val="17"/>
                <c:pt idx="0">
                  <c:v>2015</c:v>
                </c:pt>
                <c:pt idx="1">
                  <c:v>2016</c:v>
                </c:pt>
                <c:pt idx="2">
                  <c:v>2017</c:v>
                </c:pt>
                <c:pt idx="3">
                  <c:v>2018</c:v>
                </c:pt>
                <c:pt idx="4">
                  <c:v>2019</c:v>
                </c:pt>
                <c:pt idx="5">
                  <c:v>2020</c:v>
                </c:pt>
                <c:pt idx="6">
                  <c:v>2021</c:v>
                </c:pt>
                <c:pt idx="7">
                  <c:v>2022</c:v>
                </c:pt>
                <c:pt idx="8">
                  <c:v>2023*</c:v>
                </c:pt>
                <c:pt idx="10">
                  <c:v>2024</c:v>
                </c:pt>
                <c:pt idx="11">
                  <c:v>2025</c:v>
                </c:pt>
                <c:pt idx="12">
                  <c:v>2026</c:v>
                </c:pt>
                <c:pt idx="13">
                  <c:v>2027</c:v>
                </c:pt>
                <c:pt idx="14">
                  <c:v>2028</c:v>
                </c:pt>
                <c:pt idx="15">
                  <c:v>2029</c:v>
                </c:pt>
                <c:pt idx="16">
                  <c:v>2030</c:v>
                </c:pt>
              </c:strCache>
            </c:strRef>
          </c:cat>
          <c:val>
            <c:numRef>
              <c:f>Benchmarks!$P$45:$P$61</c:f>
              <c:numCache>
                <c:formatCode>0.0</c:formatCode>
                <c:ptCount val="17"/>
                <c:pt idx="0">
                  <c:v>9.3874852673611837</c:v>
                </c:pt>
                <c:pt idx="1">
                  <c:v>8.9403022661479952</c:v>
                </c:pt>
                <c:pt idx="2">
                  <c:v>9.0312330544123789</c:v>
                </c:pt>
                <c:pt idx="3">
                  <c:v>9.0453279721667403</c:v>
                </c:pt>
                <c:pt idx="4">
                  <c:v>9.2232748633176342</c:v>
                </c:pt>
                <c:pt idx="5">
                  <c:v>9.5457755935639472</c:v>
                </c:pt>
                <c:pt idx="6">
                  <c:v>10.165699544053574</c:v>
                </c:pt>
                <c:pt idx="7">
                  <c:v>10.179713129636408</c:v>
                </c:pt>
                <c:pt idx="8">
                  <c:v>9.8300481540813589</c:v>
                </c:pt>
                <c:pt idx="10">
                  <c:v>9.8917001060648815</c:v>
                </c:pt>
                <c:pt idx="11">
                  <c:v>9.9377071857395674</c:v>
                </c:pt>
                <c:pt idx="12">
                  <c:v>10.003368513587874</c:v>
                </c:pt>
                <c:pt idx="13">
                  <c:v>10.015739492006507</c:v>
                </c:pt>
                <c:pt idx="14">
                  <c:v>9.9959416642990497</c:v>
                </c:pt>
                <c:pt idx="15">
                  <c:v>9.9577783850800046</c:v>
                </c:pt>
                <c:pt idx="16">
                  <c:v>9.9165665398840765</c:v>
                </c:pt>
              </c:numCache>
            </c:numRef>
          </c:val>
          <c:smooth val="0"/>
          <c:extLst>
            <c:ext xmlns:c16="http://schemas.microsoft.com/office/drawing/2014/chart" uri="{C3380CC4-5D6E-409C-BE32-E72D297353CC}">
              <c16:uniqueId val="{0000001C-477B-4A45-8EEA-9546B6F5735A}"/>
            </c:ext>
          </c:extLst>
        </c:ser>
        <c:ser>
          <c:idx val="1"/>
          <c:order val="1"/>
          <c:tx>
            <c:strRef>
              <c:f>Benchmarks!$Q$42</c:f>
              <c:strCache>
                <c:ptCount val="1"/>
                <c:pt idx="0">
                  <c:v>Totaal</c:v>
                </c:pt>
              </c:strCache>
            </c:strRef>
          </c:tx>
          <c:spPr>
            <a:ln w="28575" cap="rnd">
              <a:solidFill>
                <a:srgbClr val="E69B1E"/>
              </a:solidFill>
              <a:prstDash val="solid"/>
              <a:round/>
            </a:ln>
            <a:effectLst/>
          </c:spPr>
          <c:marker>
            <c:symbol val="none"/>
          </c:marker>
          <c:dPt>
            <c:idx val="1"/>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1E-477B-4A45-8EEA-9546B6F5735A}"/>
              </c:ext>
            </c:extLst>
          </c:dPt>
          <c:dPt>
            <c:idx val="2"/>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0-477B-4A45-8EEA-9546B6F5735A}"/>
              </c:ext>
            </c:extLst>
          </c:dPt>
          <c:dPt>
            <c:idx val="3"/>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2-477B-4A45-8EEA-9546B6F5735A}"/>
              </c:ext>
            </c:extLst>
          </c:dPt>
          <c:dPt>
            <c:idx val="4"/>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4-477B-4A45-8EEA-9546B6F5735A}"/>
              </c:ext>
            </c:extLst>
          </c:dPt>
          <c:dPt>
            <c:idx val="5"/>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6-477B-4A45-8EEA-9546B6F5735A}"/>
              </c:ext>
            </c:extLst>
          </c:dPt>
          <c:dPt>
            <c:idx val="6"/>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8-477B-4A45-8EEA-9546B6F5735A}"/>
              </c:ext>
            </c:extLst>
          </c:dPt>
          <c:dPt>
            <c:idx val="8"/>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A-477B-4A45-8EEA-9546B6F5735A}"/>
              </c:ext>
            </c:extLst>
          </c:dPt>
          <c:dPt>
            <c:idx val="9"/>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2C-477B-4A45-8EEA-9546B6F5735A}"/>
              </c:ext>
            </c:extLst>
          </c:dPt>
          <c:dPt>
            <c:idx val="10"/>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2E-477B-4A45-8EEA-9546B6F5735A}"/>
              </c:ext>
            </c:extLst>
          </c:dPt>
          <c:dPt>
            <c:idx val="11"/>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0-477B-4A45-8EEA-9546B6F5735A}"/>
              </c:ext>
            </c:extLst>
          </c:dPt>
          <c:dPt>
            <c:idx val="12"/>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2-477B-4A45-8EEA-9546B6F5735A}"/>
              </c:ext>
            </c:extLst>
          </c:dPt>
          <c:dPt>
            <c:idx val="13"/>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4-477B-4A45-8EEA-9546B6F5735A}"/>
              </c:ext>
            </c:extLst>
          </c:dPt>
          <c:dPt>
            <c:idx val="14"/>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6-477B-4A45-8EEA-9546B6F5735A}"/>
              </c:ext>
            </c:extLst>
          </c:dPt>
          <c:dPt>
            <c:idx val="15"/>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8-477B-4A45-8EEA-9546B6F5735A}"/>
              </c:ext>
            </c:extLst>
          </c:dPt>
          <c:dPt>
            <c:idx val="16"/>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A-477B-4A45-8EEA-9546B6F5735A}"/>
              </c:ext>
            </c:extLst>
          </c:dPt>
          <c:cat>
            <c:strRef>
              <c:f>Benchmarks!$O$45:$O$61</c:f>
              <c:strCache>
                <c:ptCount val="17"/>
                <c:pt idx="0">
                  <c:v>2015</c:v>
                </c:pt>
                <c:pt idx="1">
                  <c:v>2016</c:v>
                </c:pt>
                <c:pt idx="2">
                  <c:v>2017</c:v>
                </c:pt>
                <c:pt idx="3">
                  <c:v>2018</c:v>
                </c:pt>
                <c:pt idx="4">
                  <c:v>2019</c:v>
                </c:pt>
                <c:pt idx="5">
                  <c:v>2020</c:v>
                </c:pt>
                <c:pt idx="6">
                  <c:v>2021</c:v>
                </c:pt>
                <c:pt idx="7">
                  <c:v>2022</c:v>
                </c:pt>
                <c:pt idx="8">
                  <c:v>2023*</c:v>
                </c:pt>
                <c:pt idx="10">
                  <c:v>2024</c:v>
                </c:pt>
                <c:pt idx="11">
                  <c:v>2025</c:v>
                </c:pt>
                <c:pt idx="12">
                  <c:v>2026</c:v>
                </c:pt>
                <c:pt idx="13">
                  <c:v>2027</c:v>
                </c:pt>
                <c:pt idx="14">
                  <c:v>2028</c:v>
                </c:pt>
                <c:pt idx="15">
                  <c:v>2029</c:v>
                </c:pt>
                <c:pt idx="16">
                  <c:v>2030</c:v>
                </c:pt>
              </c:strCache>
            </c:strRef>
          </c:cat>
          <c:val>
            <c:numRef>
              <c:f>Benchmarks!$Q$45:$Q$61</c:f>
              <c:numCache>
                <c:formatCode>0.0</c:formatCode>
                <c:ptCount val="17"/>
                <c:pt idx="0">
                  <c:v>19.048669091285237</c:v>
                </c:pt>
                <c:pt idx="1">
                  <c:v>19.177312804710557</c:v>
                </c:pt>
                <c:pt idx="2">
                  <c:v>19.301131217957366</c:v>
                </c:pt>
                <c:pt idx="3">
                  <c:v>19.169486182433833</c:v>
                </c:pt>
                <c:pt idx="4">
                  <c:v>19.157579324267022</c:v>
                </c:pt>
                <c:pt idx="5">
                  <c:v>18.276888342920369</c:v>
                </c:pt>
                <c:pt idx="6">
                  <c:v>19.119972569234132</c:v>
                </c:pt>
                <c:pt idx="7">
                  <c:v>19.360040216247093</c:v>
                </c:pt>
                <c:pt idx="8">
                  <c:v>18.88141089736121</c:v>
                </c:pt>
                <c:pt idx="10">
                  <c:v>19.171336819779121</c:v>
                </c:pt>
                <c:pt idx="11">
                  <c:v>19.323441701925315</c:v>
                </c:pt>
                <c:pt idx="12">
                  <c:v>19.446985393470989</c:v>
                </c:pt>
                <c:pt idx="13">
                  <c:v>19.565966899742243</c:v>
                </c:pt>
                <c:pt idx="14">
                  <c:v>19.658528597581089</c:v>
                </c:pt>
                <c:pt idx="15">
                  <c:v>19.734327745672676</c:v>
                </c:pt>
                <c:pt idx="16">
                  <c:v>19.800210234797465</c:v>
                </c:pt>
              </c:numCache>
            </c:numRef>
          </c:val>
          <c:smooth val="0"/>
          <c:extLst>
            <c:ext xmlns:c16="http://schemas.microsoft.com/office/drawing/2014/chart" uri="{C3380CC4-5D6E-409C-BE32-E72D297353CC}">
              <c16:uniqueId val="{0000003B-477B-4A45-8EEA-9546B6F5735A}"/>
            </c:ext>
          </c:extLst>
        </c:ser>
        <c:dLbls>
          <c:showLegendKey val="0"/>
          <c:showVal val="0"/>
          <c:showCatName val="0"/>
          <c:showSerName val="0"/>
          <c:showPercent val="0"/>
          <c:showBubbleSize val="0"/>
        </c:dLbls>
        <c:smooth val="0"/>
        <c:axId val="431222832"/>
        <c:axId val="431225968"/>
      </c:lineChart>
      <c:catAx>
        <c:axId val="43122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crossAx val="431225968"/>
        <c:crosses val="autoZero"/>
        <c:auto val="1"/>
        <c:lblAlgn val="ctr"/>
        <c:lblOffset val="100"/>
        <c:noMultiLvlLbl val="0"/>
      </c:catAx>
      <c:valAx>
        <c:axId val="43122596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sz="1000"/>
                  <a:t>(% tov tewerkstelling)</a:t>
                </a:r>
              </a:p>
            </c:rich>
          </c:tx>
          <c:layout>
            <c:manualLayout>
              <c:xMode val="edge"/>
              <c:yMode val="edge"/>
              <c:x val="1.7912260536398467E-2"/>
              <c:y val="0.24612202380952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431222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u="sng"/>
              <a:t>Evolutie 55+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lineChart>
        <c:grouping val="standard"/>
        <c:varyColors val="0"/>
        <c:ser>
          <c:idx val="2"/>
          <c:order val="0"/>
          <c:tx>
            <c:strRef>
              <c:f>'Tool NACE-sectoren'!$A$2:$O$2</c:f>
              <c:strCache>
                <c:ptCount val="1"/>
                <c:pt idx="0">
                  <c:v>85. Onderwijs</c:v>
                </c:pt>
              </c:strCache>
            </c:strRef>
          </c:tx>
          <c:spPr>
            <a:ln w="28575" cap="rnd">
              <a:solidFill>
                <a:sysClr val="windowText" lastClr="000000"/>
              </a:solidFill>
              <a:prstDash val="solid"/>
              <a:round/>
            </a:ln>
            <a:effectLst/>
          </c:spPr>
          <c:marker>
            <c:symbol val="none"/>
          </c:marker>
          <c:dPt>
            <c:idx val="1"/>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1-26CC-4780-BED1-D3022F7E4D02}"/>
              </c:ext>
            </c:extLst>
          </c:dPt>
          <c:dPt>
            <c:idx val="2"/>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3-26CC-4780-BED1-D3022F7E4D02}"/>
              </c:ext>
            </c:extLst>
          </c:dPt>
          <c:dPt>
            <c:idx val="3"/>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5-26CC-4780-BED1-D3022F7E4D02}"/>
              </c:ext>
            </c:extLst>
          </c:dPt>
          <c:dPt>
            <c:idx val="4"/>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7-26CC-4780-BED1-D3022F7E4D02}"/>
              </c:ext>
            </c:extLst>
          </c:dPt>
          <c:dPt>
            <c:idx val="5"/>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9-26CC-4780-BED1-D3022F7E4D02}"/>
              </c:ext>
            </c:extLst>
          </c:dPt>
          <c:dPt>
            <c:idx val="6"/>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B-26CC-4780-BED1-D3022F7E4D02}"/>
              </c:ext>
            </c:extLst>
          </c:dPt>
          <c:dPt>
            <c:idx val="8"/>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D-26CC-4780-BED1-D3022F7E4D02}"/>
              </c:ext>
            </c:extLst>
          </c:dPt>
          <c:dPt>
            <c:idx val="9"/>
            <c:marker>
              <c:symbol val="none"/>
            </c:marker>
            <c:bubble3D val="0"/>
            <c:spPr>
              <a:ln w="28575" cap="rnd">
                <a:solidFill>
                  <a:sysClr val="windowText" lastClr="000000"/>
                </a:solidFill>
                <a:prstDash val="solid"/>
                <a:round/>
              </a:ln>
              <a:effectLst/>
            </c:spPr>
            <c:extLst>
              <c:ext xmlns:c16="http://schemas.microsoft.com/office/drawing/2014/chart" uri="{C3380CC4-5D6E-409C-BE32-E72D297353CC}">
                <c16:uniqueId val="{0000000F-26CC-4780-BED1-D3022F7E4D02}"/>
              </c:ext>
            </c:extLst>
          </c:dPt>
          <c:dPt>
            <c:idx val="10"/>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1-26CC-4780-BED1-D3022F7E4D02}"/>
              </c:ext>
            </c:extLst>
          </c:dPt>
          <c:dPt>
            <c:idx val="11"/>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3-26CC-4780-BED1-D3022F7E4D02}"/>
              </c:ext>
            </c:extLst>
          </c:dPt>
          <c:dPt>
            <c:idx val="12"/>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5-26CC-4780-BED1-D3022F7E4D02}"/>
              </c:ext>
            </c:extLst>
          </c:dPt>
          <c:dPt>
            <c:idx val="13"/>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7-26CC-4780-BED1-D3022F7E4D02}"/>
              </c:ext>
            </c:extLst>
          </c:dPt>
          <c:dPt>
            <c:idx val="14"/>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9-26CC-4780-BED1-D3022F7E4D02}"/>
              </c:ext>
            </c:extLst>
          </c:dPt>
          <c:dPt>
            <c:idx val="15"/>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B-26CC-4780-BED1-D3022F7E4D02}"/>
              </c:ext>
            </c:extLst>
          </c:dPt>
          <c:dPt>
            <c:idx val="16"/>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1D-26CC-4780-BED1-D3022F7E4D02}"/>
              </c:ext>
            </c:extLst>
          </c:dPt>
          <c:dPt>
            <c:idx val="17"/>
            <c:marker>
              <c:symbol val="none"/>
            </c:marker>
            <c:bubble3D val="0"/>
            <c:spPr>
              <a:ln w="28575" cap="rnd">
                <a:solidFill>
                  <a:sysClr val="windowText" lastClr="000000"/>
                </a:solidFill>
                <a:prstDash val="sysDash"/>
                <a:round/>
              </a:ln>
              <a:effectLst/>
            </c:spPr>
            <c:extLst>
              <c:ext xmlns:c16="http://schemas.microsoft.com/office/drawing/2014/chart" uri="{C3380CC4-5D6E-409C-BE32-E72D297353CC}">
                <c16:uniqueId val="{0000003C-6908-4609-844D-65DB106BF9FE}"/>
              </c:ext>
            </c:extLst>
          </c:dPt>
          <c:cat>
            <c:strRef>
              <c:f>Benchmarks!$O$45:$O$61</c:f>
              <c:strCache>
                <c:ptCount val="17"/>
                <c:pt idx="0">
                  <c:v>2015</c:v>
                </c:pt>
                <c:pt idx="1">
                  <c:v>2016</c:v>
                </c:pt>
                <c:pt idx="2">
                  <c:v>2017</c:v>
                </c:pt>
                <c:pt idx="3">
                  <c:v>2018</c:v>
                </c:pt>
                <c:pt idx="4">
                  <c:v>2019</c:v>
                </c:pt>
                <c:pt idx="5">
                  <c:v>2020</c:v>
                </c:pt>
                <c:pt idx="6">
                  <c:v>2021</c:v>
                </c:pt>
                <c:pt idx="7">
                  <c:v>2022</c:v>
                </c:pt>
                <c:pt idx="8">
                  <c:v>2023*</c:v>
                </c:pt>
                <c:pt idx="10">
                  <c:v>2024</c:v>
                </c:pt>
                <c:pt idx="11">
                  <c:v>2025</c:v>
                </c:pt>
                <c:pt idx="12">
                  <c:v>2026</c:v>
                </c:pt>
                <c:pt idx="13">
                  <c:v>2027</c:v>
                </c:pt>
                <c:pt idx="14">
                  <c:v>2028</c:v>
                </c:pt>
                <c:pt idx="15">
                  <c:v>2029</c:v>
                </c:pt>
                <c:pt idx="16">
                  <c:v>2030</c:v>
                </c:pt>
              </c:strCache>
            </c:strRef>
          </c:cat>
          <c:val>
            <c:numRef>
              <c:f>Benchmarks!$R$44:$R$61</c:f>
              <c:numCache>
                <c:formatCode>0.0</c:formatCode>
                <c:ptCount val="18"/>
                <c:pt idx="0">
                  <c:v>14.838311575618505</c:v>
                </c:pt>
                <c:pt idx="1">
                  <c:v>15.168193109202269</c:v>
                </c:pt>
                <c:pt idx="2">
                  <c:v>15.887898905468886</c:v>
                </c:pt>
                <c:pt idx="3">
                  <c:v>16.653596601783129</c:v>
                </c:pt>
                <c:pt idx="4">
                  <c:v>17.666999648519155</c:v>
                </c:pt>
                <c:pt idx="5">
                  <c:v>18.519534554100083</c:v>
                </c:pt>
                <c:pt idx="6">
                  <c:v>19.449799124434755</c:v>
                </c:pt>
                <c:pt idx="7">
                  <c:v>19.636387589750345</c:v>
                </c:pt>
                <c:pt idx="8">
                  <c:v>19.647394080889928</c:v>
                </c:pt>
                <c:pt idx="9">
                  <c:v>18.982773561693637</c:v>
                </c:pt>
                <c:pt idx="11">
                  <c:v>18.292879102822724</c:v>
                </c:pt>
                <c:pt idx="12">
                  <c:v>17.979512543795025</c:v>
                </c:pt>
                <c:pt idx="13">
                  <c:v>17.604486261067702</c:v>
                </c:pt>
                <c:pt idx="14">
                  <c:v>17.243804590183263</c:v>
                </c:pt>
                <c:pt idx="15">
                  <c:v>16.947101540988747</c:v>
                </c:pt>
                <c:pt idx="16">
                  <c:v>16.758188585228424</c:v>
                </c:pt>
                <c:pt idx="17">
                  <c:v>16.724265476898825</c:v>
                </c:pt>
              </c:numCache>
            </c:numRef>
          </c:val>
          <c:smooth val="0"/>
          <c:extLst>
            <c:ext xmlns:c16="http://schemas.microsoft.com/office/drawing/2014/chart" uri="{C3380CC4-5D6E-409C-BE32-E72D297353CC}">
              <c16:uniqueId val="{0000001E-26CC-4780-BED1-D3022F7E4D02}"/>
            </c:ext>
          </c:extLst>
        </c:ser>
        <c:ser>
          <c:idx val="1"/>
          <c:order val="1"/>
          <c:tx>
            <c:strRef>
              <c:f>Benchmarks!$S$42</c:f>
              <c:strCache>
                <c:ptCount val="1"/>
                <c:pt idx="0">
                  <c:v>Totaal</c:v>
                </c:pt>
              </c:strCache>
            </c:strRef>
          </c:tx>
          <c:spPr>
            <a:ln w="28575" cap="rnd">
              <a:solidFill>
                <a:srgbClr val="E69B1E"/>
              </a:solidFill>
              <a:prstDash val="solid"/>
              <a:round/>
            </a:ln>
            <a:effectLst/>
          </c:spPr>
          <c:marker>
            <c:symbol val="none"/>
          </c:marker>
          <c:dPt>
            <c:idx val="1"/>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0-26CC-4780-BED1-D3022F7E4D02}"/>
              </c:ext>
            </c:extLst>
          </c:dPt>
          <c:dPt>
            <c:idx val="2"/>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2-26CC-4780-BED1-D3022F7E4D02}"/>
              </c:ext>
            </c:extLst>
          </c:dPt>
          <c:dPt>
            <c:idx val="3"/>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4-26CC-4780-BED1-D3022F7E4D02}"/>
              </c:ext>
            </c:extLst>
          </c:dPt>
          <c:dPt>
            <c:idx val="4"/>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6-26CC-4780-BED1-D3022F7E4D02}"/>
              </c:ext>
            </c:extLst>
          </c:dPt>
          <c:dPt>
            <c:idx val="5"/>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8-26CC-4780-BED1-D3022F7E4D02}"/>
              </c:ext>
            </c:extLst>
          </c:dPt>
          <c:dPt>
            <c:idx val="6"/>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A-26CC-4780-BED1-D3022F7E4D02}"/>
              </c:ext>
            </c:extLst>
          </c:dPt>
          <c:dPt>
            <c:idx val="8"/>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C-26CC-4780-BED1-D3022F7E4D02}"/>
              </c:ext>
            </c:extLst>
          </c:dPt>
          <c:dPt>
            <c:idx val="9"/>
            <c:marker>
              <c:symbol val="none"/>
            </c:marker>
            <c:bubble3D val="0"/>
            <c:spPr>
              <a:ln w="28575" cap="rnd">
                <a:solidFill>
                  <a:srgbClr val="E69B1E"/>
                </a:solidFill>
                <a:prstDash val="solid"/>
                <a:round/>
              </a:ln>
              <a:effectLst/>
            </c:spPr>
            <c:extLst>
              <c:ext xmlns:c16="http://schemas.microsoft.com/office/drawing/2014/chart" uri="{C3380CC4-5D6E-409C-BE32-E72D297353CC}">
                <c16:uniqueId val="{0000002E-26CC-4780-BED1-D3022F7E4D02}"/>
              </c:ext>
            </c:extLst>
          </c:dPt>
          <c:dPt>
            <c:idx val="10"/>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0-26CC-4780-BED1-D3022F7E4D02}"/>
              </c:ext>
            </c:extLst>
          </c:dPt>
          <c:dPt>
            <c:idx val="11"/>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2-26CC-4780-BED1-D3022F7E4D02}"/>
              </c:ext>
            </c:extLst>
          </c:dPt>
          <c:dPt>
            <c:idx val="12"/>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4-26CC-4780-BED1-D3022F7E4D02}"/>
              </c:ext>
            </c:extLst>
          </c:dPt>
          <c:dPt>
            <c:idx val="13"/>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6-26CC-4780-BED1-D3022F7E4D02}"/>
              </c:ext>
            </c:extLst>
          </c:dPt>
          <c:dPt>
            <c:idx val="14"/>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8-26CC-4780-BED1-D3022F7E4D02}"/>
              </c:ext>
            </c:extLst>
          </c:dPt>
          <c:dPt>
            <c:idx val="15"/>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A-26CC-4780-BED1-D3022F7E4D02}"/>
              </c:ext>
            </c:extLst>
          </c:dPt>
          <c:dPt>
            <c:idx val="16"/>
            <c:marker>
              <c:symbol val="none"/>
            </c:marker>
            <c:bubble3D val="0"/>
            <c:spPr>
              <a:ln w="28575" cap="rnd">
                <a:solidFill>
                  <a:srgbClr val="E69B1E"/>
                </a:solidFill>
                <a:prstDash val="sysDash"/>
                <a:round/>
              </a:ln>
              <a:effectLst/>
            </c:spPr>
            <c:extLst>
              <c:ext xmlns:c16="http://schemas.microsoft.com/office/drawing/2014/chart" uri="{C3380CC4-5D6E-409C-BE32-E72D297353CC}">
                <c16:uniqueId val="{0000003C-26CC-4780-BED1-D3022F7E4D02}"/>
              </c:ext>
            </c:extLst>
          </c:dPt>
          <c:cat>
            <c:strRef>
              <c:f>Benchmarks!$O$45:$O$61</c:f>
              <c:strCache>
                <c:ptCount val="17"/>
                <c:pt idx="0">
                  <c:v>2015</c:v>
                </c:pt>
                <c:pt idx="1">
                  <c:v>2016</c:v>
                </c:pt>
                <c:pt idx="2">
                  <c:v>2017</c:v>
                </c:pt>
                <c:pt idx="3">
                  <c:v>2018</c:v>
                </c:pt>
                <c:pt idx="4">
                  <c:v>2019</c:v>
                </c:pt>
                <c:pt idx="5">
                  <c:v>2020</c:v>
                </c:pt>
                <c:pt idx="6">
                  <c:v>2021</c:v>
                </c:pt>
                <c:pt idx="7">
                  <c:v>2022</c:v>
                </c:pt>
                <c:pt idx="8">
                  <c:v>2023*</c:v>
                </c:pt>
                <c:pt idx="10">
                  <c:v>2024</c:v>
                </c:pt>
                <c:pt idx="11">
                  <c:v>2025</c:v>
                </c:pt>
                <c:pt idx="12">
                  <c:v>2026</c:v>
                </c:pt>
                <c:pt idx="13">
                  <c:v>2027</c:v>
                </c:pt>
                <c:pt idx="14">
                  <c:v>2028</c:v>
                </c:pt>
                <c:pt idx="15">
                  <c:v>2029</c:v>
                </c:pt>
                <c:pt idx="16">
                  <c:v>2030</c:v>
                </c:pt>
              </c:strCache>
            </c:strRef>
          </c:cat>
          <c:val>
            <c:numRef>
              <c:f>Benchmarks!$S$44:$S$61</c:f>
              <c:numCache>
                <c:formatCode>0.0</c:formatCode>
                <c:ptCount val="18"/>
                <c:pt idx="0">
                  <c:v>13.283415471160048</c:v>
                </c:pt>
                <c:pt idx="1">
                  <c:v>13.900930060670937</c:v>
                </c:pt>
                <c:pt idx="2">
                  <c:v>14.743710293287982</c:v>
                </c:pt>
                <c:pt idx="3">
                  <c:v>15.628870381279873</c:v>
                </c:pt>
                <c:pt idx="4">
                  <c:v>16.406371544010387</c:v>
                </c:pt>
                <c:pt idx="5">
                  <c:v>17.389990919999054</c:v>
                </c:pt>
                <c:pt idx="6">
                  <c:v>18.265667962701357</c:v>
                </c:pt>
                <c:pt idx="7">
                  <c:v>18.818365650732176</c:v>
                </c:pt>
                <c:pt idx="8">
                  <c:v>19.330976117638851</c:v>
                </c:pt>
                <c:pt idx="9">
                  <c:v>19.398025804294157</c:v>
                </c:pt>
                <c:pt idx="11">
                  <c:v>19.285611882696664</c:v>
                </c:pt>
                <c:pt idx="12">
                  <c:v>19.491422159906378</c:v>
                </c:pt>
                <c:pt idx="13">
                  <c:v>19.338135080896819</c:v>
                </c:pt>
                <c:pt idx="14">
                  <c:v>19.088228869332244</c:v>
                </c:pt>
                <c:pt idx="15">
                  <c:v>18.785164233533646</c:v>
                </c:pt>
                <c:pt idx="16">
                  <c:v>18.426935091387183</c:v>
                </c:pt>
                <c:pt idx="17">
                  <c:v>18.406089130877245</c:v>
                </c:pt>
              </c:numCache>
            </c:numRef>
          </c:val>
          <c:smooth val="0"/>
          <c:extLst>
            <c:ext xmlns:c16="http://schemas.microsoft.com/office/drawing/2014/chart" uri="{C3380CC4-5D6E-409C-BE32-E72D297353CC}">
              <c16:uniqueId val="{0000003D-26CC-4780-BED1-D3022F7E4D02}"/>
            </c:ext>
          </c:extLst>
        </c:ser>
        <c:dLbls>
          <c:showLegendKey val="0"/>
          <c:showVal val="0"/>
          <c:showCatName val="0"/>
          <c:showSerName val="0"/>
          <c:showPercent val="0"/>
          <c:showBubbleSize val="0"/>
        </c:dLbls>
        <c:smooth val="0"/>
        <c:axId val="431219696"/>
        <c:axId val="431223224"/>
      </c:lineChart>
      <c:catAx>
        <c:axId val="43121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crossAx val="431223224"/>
        <c:crosses val="autoZero"/>
        <c:auto val="1"/>
        <c:lblAlgn val="ctr"/>
        <c:lblOffset val="100"/>
        <c:noMultiLvlLbl val="0"/>
      </c:catAx>
      <c:valAx>
        <c:axId val="4312232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sz="1000"/>
                  <a:t>(% tov tewerkstelling)</a:t>
                </a:r>
              </a:p>
            </c:rich>
          </c:tx>
          <c:layout>
            <c:manualLayout>
              <c:xMode val="edge"/>
              <c:yMode val="edge"/>
              <c:x val="1.7912260536398467E-2"/>
              <c:y val="0.23772255291005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431219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u="sng"/>
              <a:t>Groeiscenario 2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manualLayout>
          <c:layoutTarget val="inner"/>
          <c:xMode val="edge"/>
          <c:yMode val="edge"/>
          <c:x val="0.17920345104333868"/>
          <c:y val="0.1386798048048048"/>
          <c:w val="0.77647182093811318"/>
          <c:h val="0.61670048405837241"/>
        </c:manualLayout>
      </c:layout>
      <c:barChart>
        <c:barDir val="col"/>
        <c:grouping val="stacked"/>
        <c:varyColors val="0"/>
        <c:ser>
          <c:idx val="0"/>
          <c:order val="0"/>
          <c:tx>
            <c:v>Uitbreidingsvraag</c:v>
          </c:tx>
          <c:spPr>
            <a:solidFill>
              <a:srgbClr val="666666"/>
            </a:solidFill>
            <a:ln>
              <a:noFill/>
            </a:ln>
            <a:effectLst/>
          </c:spPr>
          <c:invertIfNegative val="0"/>
          <c:dPt>
            <c:idx val="5"/>
            <c:invertIfNegative val="0"/>
            <c:bubble3D val="0"/>
            <c:spPr>
              <a:solidFill>
                <a:srgbClr val="666666"/>
              </a:solidFill>
              <a:ln>
                <a:noFill/>
              </a:ln>
              <a:effectLst/>
            </c:spPr>
            <c:extLst>
              <c:ext xmlns:c16="http://schemas.microsoft.com/office/drawing/2014/chart" uri="{C3380CC4-5D6E-409C-BE32-E72D297353CC}">
                <c16:uniqueId val="{00000001-C052-4D0F-95B8-F4D9C86F36CB}"/>
              </c:ext>
            </c:extLst>
          </c:dPt>
          <c:dPt>
            <c:idx val="7"/>
            <c:invertIfNegative val="0"/>
            <c:bubble3D val="0"/>
            <c:spPr>
              <a:solidFill>
                <a:srgbClr val="666666"/>
              </a:solidFill>
              <a:ln>
                <a:noFill/>
              </a:ln>
              <a:effectLst/>
            </c:spPr>
            <c:extLst>
              <c:ext xmlns:c16="http://schemas.microsoft.com/office/drawing/2014/chart" uri="{C3380CC4-5D6E-409C-BE32-E72D297353CC}">
                <c16:uniqueId val="{00000006-CC85-4BA2-99B9-8E119D206876}"/>
              </c:ext>
            </c:extLst>
          </c:dPt>
          <c:dPt>
            <c:idx val="9"/>
            <c:invertIfNegative val="0"/>
            <c:bubble3D val="0"/>
            <c:spPr>
              <a:noFill/>
              <a:ln>
                <a:noFill/>
              </a:ln>
              <a:effectLst/>
            </c:spPr>
            <c:extLst>
              <c:ext xmlns:c16="http://schemas.microsoft.com/office/drawing/2014/chart" uri="{C3380CC4-5D6E-409C-BE32-E72D297353CC}">
                <c16:uniqueId val="{00000009-EDDE-4A08-B4A5-1091B7CC7436}"/>
              </c:ext>
            </c:extLst>
          </c:dPt>
          <c:cat>
            <c:strRef>
              <c:f>('Tool NACE-sectoren'!$D$101:$D$109,'Tool NACE-sectoren'!$D$127,'Tool NACE-sectoren'!$D$119:$D$125)</c:f>
              <c:strCache>
                <c:ptCount val="17"/>
                <c:pt idx="0">
                  <c:v>2015</c:v>
                </c:pt>
                <c:pt idx="1">
                  <c:v>2016</c:v>
                </c:pt>
                <c:pt idx="2">
                  <c:v>2017</c:v>
                </c:pt>
                <c:pt idx="3">
                  <c:v>2018</c:v>
                </c:pt>
                <c:pt idx="4">
                  <c:v>2019</c:v>
                </c:pt>
                <c:pt idx="5">
                  <c:v>2020</c:v>
                </c:pt>
                <c:pt idx="6">
                  <c:v>2021</c:v>
                </c:pt>
                <c:pt idx="7">
                  <c:v>2022</c:v>
                </c:pt>
                <c:pt idx="8">
                  <c:v>2023*</c:v>
                </c:pt>
                <c:pt idx="10">
                  <c:v>2024</c:v>
                </c:pt>
                <c:pt idx="11">
                  <c:v>2025</c:v>
                </c:pt>
                <c:pt idx="12">
                  <c:v>2026</c:v>
                </c:pt>
                <c:pt idx="13">
                  <c:v>2027</c:v>
                </c:pt>
                <c:pt idx="14">
                  <c:v>2028</c:v>
                </c:pt>
                <c:pt idx="15">
                  <c:v>2029</c:v>
                </c:pt>
                <c:pt idx="16">
                  <c:v>2030</c:v>
                </c:pt>
              </c:strCache>
            </c:strRef>
          </c:cat>
          <c:val>
            <c:numRef>
              <c:f>('Tool NACE-sectoren'!$H$101:$H$109,'Tool NACE-sectoren'!$H$127,'Tool NACE-sectoren'!$H$119:$H$125)</c:f>
              <c:numCache>
                <c:formatCode>#\ ##0</c:formatCode>
                <c:ptCount val="17"/>
                <c:pt idx="0">
                  <c:v>3512</c:v>
                </c:pt>
                <c:pt idx="1">
                  <c:v>1289</c:v>
                </c:pt>
                <c:pt idx="2">
                  <c:v>1993</c:v>
                </c:pt>
                <c:pt idx="3">
                  <c:v>1998</c:v>
                </c:pt>
                <c:pt idx="4">
                  <c:v>2487</c:v>
                </c:pt>
                <c:pt idx="5">
                  <c:v>3313</c:v>
                </c:pt>
                <c:pt idx="6">
                  <c:v>5687</c:v>
                </c:pt>
                <c:pt idx="7">
                  <c:v>5293</c:v>
                </c:pt>
                <c:pt idx="8">
                  <c:v>3447.1915601368528</c:v>
                </c:pt>
                <c:pt idx="9" formatCode="0">
                  <c:v>3781.2706996756606</c:v>
                </c:pt>
                <c:pt idx="10">
                  <c:v>2265.2998210137885</c:v>
                </c:pt>
                <c:pt idx="11">
                  <c:v>2287.0019593564502</c:v>
                </c:pt>
                <c:pt idx="12">
                  <c:v>2308.9120096073602</c:v>
                </c:pt>
                <c:pt idx="13">
                  <c:v>2331.031963614776</c:v>
                </c:pt>
                <c:pt idx="14">
                  <c:v>2353.3638323088817</c:v>
                </c:pt>
                <c:pt idx="15">
                  <c:v>2375.9096458853455</c:v>
                </c:pt>
                <c:pt idx="16">
                  <c:v>2398.6714539896348</c:v>
                </c:pt>
              </c:numCache>
            </c:numRef>
          </c:val>
          <c:extLst>
            <c:ext xmlns:c16="http://schemas.microsoft.com/office/drawing/2014/chart" uri="{C3380CC4-5D6E-409C-BE32-E72D297353CC}">
              <c16:uniqueId val="{00000002-C052-4D0F-95B8-F4D9C86F36CB}"/>
            </c:ext>
          </c:extLst>
        </c:ser>
        <c:ser>
          <c:idx val="1"/>
          <c:order val="1"/>
          <c:tx>
            <c:v>Vervangingsvraag</c:v>
          </c:tx>
          <c:spPr>
            <a:solidFill>
              <a:srgbClr val="E69B1E"/>
            </a:solidFill>
            <a:ln>
              <a:noFill/>
            </a:ln>
            <a:effectLst/>
          </c:spPr>
          <c:invertIfNegative val="0"/>
          <c:dPt>
            <c:idx val="5"/>
            <c:invertIfNegative val="0"/>
            <c:bubble3D val="0"/>
            <c:spPr>
              <a:solidFill>
                <a:srgbClr val="E69B1E"/>
              </a:solidFill>
              <a:ln>
                <a:noFill/>
              </a:ln>
              <a:effectLst/>
            </c:spPr>
            <c:extLst>
              <c:ext xmlns:c16="http://schemas.microsoft.com/office/drawing/2014/chart" uri="{C3380CC4-5D6E-409C-BE32-E72D297353CC}">
                <c16:uniqueId val="{00000004-C052-4D0F-95B8-F4D9C86F36CB}"/>
              </c:ext>
            </c:extLst>
          </c:dPt>
          <c:dPt>
            <c:idx val="7"/>
            <c:invertIfNegative val="0"/>
            <c:bubble3D val="0"/>
            <c:spPr>
              <a:solidFill>
                <a:srgbClr val="E69B1E"/>
              </a:solidFill>
              <a:ln>
                <a:noFill/>
              </a:ln>
              <a:effectLst/>
            </c:spPr>
            <c:extLst>
              <c:ext xmlns:c16="http://schemas.microsoft.com/office/drawing/2014/chart" uri="{C3380CC4-5D6E-409C-BE32-E72D297353CC}">
                <c16:uniqueId val="{00000005-CC85-4BA2-99B9-8E119D206876}"/>
              </c:ext>
            </c:extLst>
          </c:dPt>
          <c:dPt>
            <c:idx val="9"/>
            <c:invertIfNegative val="0"/>
            <c:bubble3D val="0"/>
            <c:spPr>
              <a:noFill/>
              <a:ln>
                <a:noFill/>
              </a:ln>
              <a:effectLst/>
            </c:spPr>
            <c:extLst>
              <c:ext xmlns:c16="http://schemas.microsoft.com/office/drawing/2014/chart" uri="{C3380CC4-5D6E-409C-BE32-E72D297353CC}">
                <c16:uniqueId val="{00000008-EDDE-4A08-B4A5-1091B7CC7436}"/>
              </c:ext>
            </c:extLst>
          </c:dPt>
          <c:cat>
            <c:strRef>
              <c:f>('Tool NACE-sectoren'!$D$101:$D$109,'Tool NACE-sectoren'!$D$127,'Tool NACE-sectoren'!$D$119:$D$125)</c:f>
              <c:strCache>
                <c:ptCount val="17"/>
                <c:pt idx="0">
                  <c:v>2015</c:v>
                </c:pt>
                <c:pt idx="1">
                  <c:v>2016</c:v>
                </c:pt>
                <c:pt idx="2">
                  <c:v>2017</c:v>
                </c:pt>
                <c:pt idx="3">
                  <c:v>2018</c:v>
                </c:pt>
                <c:pt idx="4">
                  <c:v>2019</c:v>
                </c:pt>
                <c:pt idx="5">
                  <c:v>2020</c:v>
                </c:pt>
                <c:pt idx="6">
                  <c:v>2021</c:v>
                </c:pt>
                <c:pt idx="7">
                  <c:v>2022</c:v>
                </c:pt>
                <c:pt idx="8">
                  <c:v>2023*</c:v>
                </c:pt>
                <c:pt idx="10">
                  <c:v>2024</c:v>
                </c:pt>
                <c:pt idx="11">
                  <c:v>2025</c:v>
                </c:pt>
                <c:pt idx="12">
                  <c:v>2026</c:v>
                </c:pt>
                <c:pt idx="13">
                  <c:v>2027</c:v>
                </c:pt>
                <c:pt idx="14">
                  <c:v>2028</c:v>
                </c:pt>
                <c:pt idx="15">
                  <c:v>2029</c:v>
                </c:pt>
                <c:pt idx="16">
                  <c:v>2030</c:v>
                </c:pt>
              </c:strCache>
            </c:strRef>
          </c:cat>
          <c:val>
            <c:numRef>
              <c:f>('Tool NACE-sectoren'!$J$101:$J$109,'Tool NACE-sectoren'!$J$127,'Tool NACE-sectoren'!$J$119:$J$125)</c:f>
              <c:numCache>
                <c:formatCode>#\ ##0</c:formatCode>
                <c:ptCount val="17"/>
                <c:pt idx="0">
                  <c:v>15961.023939203345</c:v>
                </c:pt>
                <c:pt idx="1">
                  <c:v>17570.388824393875</c:v>
                </c:pt>
                <c:pt idx="2">
                  <c:v>17174.618097693201</c:v>
                </c:pt>
                <c:pt idx="3">
                  <c:v>17379.806114772808</c:v>
                </c:pt>
                <c:pt idx="4">
                  <c:v>17456.302771454451</c:v>
                </c:pt>
                <c:pt idx="5">
                  <c:v>17565.043089463386</c:v>
                </c:pt>
                <c:pt idx="6">
                  <c:v>16883.699383671268</c:v>
                </c:pt>
                <c:pt idx="7">
                  <c:v>17887.733753151548</c:v>
                </c:pt>
                <c:pt idx="8">
                  <c:v>19457.607042725038</c:v>
                </c:pt>
                <c:pt idx="9" formatCode="0">
                  <c:v>21805.76648899596</c:v>
                </c:pt>
                <c:pt idx="10">
                  <c:v>20524.189930361434</c:v>
                </c:pt>
                <c:pt idx="11">
                  <c:v>20830.645125187006</c:v>
                </c:pt>
                <c:pt idx="12">
                  <c:v>21188.456631028461</c:v>
                </c:pt>
                <c:pt idx="13">
                  <c:v>21421.547960159744</c:v>
                </c:pt>
                <c:pt idx="14">
                  <c:v>21578.138886067671</c:v>
                </c:pt>
                <c:pt idx="15">
                  <c:v>21690.217610375228</c:v>
                </c:pt>
                <c:pt idx="16">
                  <c:v>21794.830452616785</c:v>
                </c:pt>
              </c:numCache>
            </c:numRef>
          </c:val>
          <c:extLst>
            <c:ext xmlns:c16="http://schemas.microsoft.com/office/drawing/2014/chart" uri="{C3380CC4-5D6E-409C-BE32-E72D297353CC}">
              <c16:uniqueId val="{00000005-C052-4D0F-95B8-F4D9C86F36CB}"/>
            </c:ext>
          </c:extLst>
        </c:ser>
        <c:dLbls>
          <c:showLegendKey val="0"/>
          <c:showVal val="0"/>
          <c:showCatName val="0"/>
          <c:showSerName val="0"/>
          <c:showPercent val="0"/>
          <c:showBubbleSize val="0"/>
        </c:dLbls>
        <c:gapWidth val="10"/>
        <c:overlap val="100"/>
        <c:axId val="431224400"/>
        <c:axId val="431224792"/>
      </c:barChart>
      <c:catAx>
        <c:axId val="4312244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crossAx val="431224792"/>
        <c:crosses val="autoZero"/>
        <c:auto val="1"/>
        <c:lblAlgn val="ctr"/>
        <c:lblOffset val="100"/>
        <c:noMultiLvlLbl val="0"/>
      </c:catAx>
      <c:valAx>
        <c:axId val="4312247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(aantal</a:t>
                </a:r>
                <a:r>
                  <a:rPr lang="nl-BE" baseline="0"/>
                  <a:t> werknemers</a:t>
                </a:r>
                <a:r>
                  <a:rPr lang="nl-BE"/>
                  <a:t>)</a:t>
                </a:r>
              </a:p>
            </c:rich>
          </c:tx>
          <c:layout>
            <c:manualLayout>
              <c:xMode val="edge"/>
              <c:yMode val="edge"/>
              <c:x val="2.181001426787944E-2"/>
              <c:y val="0.253654935275080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431224400"/>
        <c:crosses val="autoZero"/>
        <c:crossBetween val="between"/>
      </c:valAx>
      <c:spPr>
        <a:noFill/>
        <a:ln>
          <a:noFill/>
        </a:ln>
        <a:effectLst/>
      </c:spPr>
    </c:plotArea>
    <c:legend>
      <c:legendPos val="b"/>
      <c:layout>
        <c:manualLayout>
          <c:xMode val="edge"/>
          <c:yMode val="edge"/>
          <c:x val="0.19808981481481483"/>
          <c:y val="0.89900290697674423"/>
          <c:w val="0.64279444444444445"/>
          <c:h val="7.915213178294572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2"/>
          <c:order val="0"/>
          <c:tx>
            <c:v>Secundaire sectoren (groeiscenario 1)</c:v>
          </c:tx>
          <c:spPr>
            <a:ln w="28575" cap="rnd">
              <a:solidFill>
                <a:srgbClr val="E69B1E"/>
              </a:solidFill>
              <a:round/>
            </a:ln>
            <a:effectLst/>
          </c:spPr>
          <c:marker>
            <c:symbol val="none"/>
          </c:marker>
          <c:dPt>
            <c:idx val="1"/>
            <c:marker>
              <c:symbol val="none"/>
            </c:marker>
            <c:bubble3D val="0"/>
            <c:spPr>
              <a:ln w="28575" cap="rnd">
                <a:solidFill>
                  <a:srgbClr val="E69B1E"/>
                </a:solidFill>
                <a:round/>
              </a:ln>
              <a:effectLst/>
            </c:spPr>
            <c:extLst>
              <c:ext xmlns:c16="http://schemas.microsoft.com/office/drawing/2014/chart" uri="{C3380CC4-5D6E-409C-BE32-E72D297353CC}">
                <c16:uniqueId val="{00000001-B172-4421-9686-50AEA39EC72D}"/>
              </c:ext>
            </c:extLst>
          </c:dPt>
          <c:dPt>
            <c:idx val="2"/>
            <c:marker>
              <c:symbol val="none"/>
            </c:marker>
            <c:bubble3D val="0"/>
            <c:spPr>
              <a:ln w="28575" cap="rnd">
                <a:solidFill>
                  <a:srgbClr val="E69B1E"/>
                </a:solidFill>
                <a:round/>
              </a:ln>
              <a:effectLst/>
            </c:spPr>
            <c:extLst>
              <c:ext xmlns:c16="http://schemas.microsoft.com/office/drawing/2014/chart" uri="{C3380CC4-5D6E-409C-BE32-E72D297353CC}">
                <c16:uniqueId val="{00000003-B172-4421-9686-50AEA39EC72D}"/>
              </c:ext>
            </c:extLst>
          </c:dPt>
          <c:dPt>
            <c:idx val="3"/>
            <c:marker>
              <c:symbol val="none"/>
            </c:marker>
            <c:bubble3D val="0"/>
            <c:spPr>
              <a:ln w="28575" cap="rnd">
                <a:solidFill>
                  <a:srgbClr val="E69B1E"/>
                </a:solidFill>
                <a:round/>
              </a:ln>
              <a:effectLst/>
            </c:spPr>
            <c:extLst>
              <c:ext xmlns:c16="http://schemas.microsoft.com/office/drawing/2014/chart" uri="{C3380CC4-5D6E-409C-BE32-E72D297353CC}">
                <c16:uniqueId val="{00000005-B172-4421-9686-50AEA39EC72D}"/>
              </c:ext>
            </c:extLst>
          </c:dPt>
          <c:dPt>
            <c:idx val="4"/>
            <c:marker>
              <c:symbol val="none"/>
            </c:marker>
            <c:bubble3D val="0"/>
            <c:spPr>
              <a:ln w="28575" cap="rnd">
                <a:solidFill>
                  <a:srgbClr val="E69B1E"/>
                </a:solidFill>
                <a:round/>
              </a:ln>
              <a:effectLst/>
            </c:spPr>
            <c:extLst>
              <c:ext xmlns:c16="http://schemas.microsoft.com/office/drawing/2014/chart" uri="{C3380CC4-5D6E-409C-BE32-E72D297353CC}">
                <c16:uniqueId val="{00000007-B172-4421-9686-50AEA39EC72D}"/>
              </c:ext>
            </c:extLst>
          </c:dPt>
          <c:dPt>
            <c:idx val="5"/>
            <c:marker>
              <c:symbol val="none"/>
            </c:marker>
            <c:bubble3D val="0"/>
            <c:spPr>
              <a:ln w="28575" cap="rnd">
                <a:solidFill>
                  <a:srgbClr val="E69B1E"/>
                </a:solidFill>
                <a:round/>
              </a:ln>
              <a:effectLst/>
            </c:spPr>
            <c:extLst>
              <c:ext xmlns:c16="http://schemas.microsoft.com/office/drawing/2014/chart" uri="{C3380CC4-5D6E-409C-BE32-E72D297353CC}">
                <c16:uniqueId val="{00000009-B172-4421-9686-50AEA39EC72D}"/>
              </c:ext>
            </c:extLst>
          </c:dPt>
          <c:dPt>
            <c:idx val="7"/>
            <c:marker>
              <c:symbol val="none"/>
            </c:marker>
            <c:bubble3D val="0"/>
            <c:spPr>
              <a:ln w="28575" cap="rnd">
                <a:noFill/>
                <a:round/>
              </a:ln>
              <a:effectLst/>
            </c:spPr>
            <c:extLst>
              <c:ext xmlns:c16="http://schemas.microsoft.com/office/drawing/2014/chart" uri="{C3380CC4-5D6E-409C-BE32-E72D297353CC}">
                <c16:uniqueId val="{0000000B-B172-4421-9686-50AEA39EC72D}"/>
              </c:ext>
            </c:extLst>
          </c:dPt>
          <c:cat>
            <c:strRef>
              <c:f>(Benchmarks!$B$4:$B$10,Benchmarks!$B$12:$B$20)</c:f>
              <c:strCache>
                <c:ptCount val="16"/>
                <c:pt idx="0">
                  <c:v>2015</c:v>
                </c:pt>
                <c:pt idx="1">
                  <c:v>2016</c:v>
                </c:pt>
                <c:pt idx="2">
                  <c:v>2017</c:v>
                </c:pt>
                <c:pt idx="3">
                  <c:v>2018</c:v>
                </c:pt>
                <c:pt idx="4">
                  <c:v>2019</c:v>
                </c:pt>
                <c:pt idx="5">
                  <c:v>2020</c:v>
                </c:pt>
                <c:pt idx="6">
                  <c:v>2021</c:v>
                </c:pt>
                <c:pt idx="7">
                  <c:v>2023*</c:v>
                </c:pt>
                <c:pt idx="9">
                  <c:v>2024</c:v>
                </c:pt>
                <c:pt idx="10">
                  <c:v>2025</c:v>
                </c:pt>
                <c:pt idx="11">
                  <c:v>2026</c:v>
                </c:pt>
                <c:pt idx="12">
                  <c:v>2027</c:v>
                </c:pt>
                <c:pt idx="13">
                  <c:v>2028</c:v>
                </c:pt>
                <c:pt idx="14">
                  <c:v>2029</c:v>
                </c:pt>
                <c:pt idx="15">
                  <c:v>2030</c:v>
                </c:pt>
              </c:strCache>
            </c:strRef>
          </c:cat>
          <c:val>
            <c:numRef>
              <c:f>(Benchmarks!$D$4:$D$10,Benchmarks!$D$12:$D$20)</c:f>
              <c:numCache>
                <c:formatCode>0.0</c:formatCode>
                <c:ptCount val="16"/>
                <c:pt idx="0">
                  <c:v>12.511674056242253</c:v>
                </c:pt>
                <c:pt idx="1">
                  <c:v>13.265652888534069</c:v>
                </c:pt>
                <c:pt idx="2">
                  <c:v>13.380834940895625</c:v>
                </c:pt>
                <c:pt idx="3">
                  <c:v>13.738097397590076</c:v>
                </c:pt>
                <c:pt idx="4">
                  <c:v>13.562968927551264</c:v>
                </c:pt>
                <c:pt idx="5">
                  <c:v>13.088701210373541</c:v>
                </c:pt>
                <c:pt idx="6">
                  <c:v>13.546071344903998</c:v>
                </c:pt>
                <c:pt idx="7">
                  <c:v>13.418412648785317</c:v>
                </c:pt>
                <c:pt idx="8">
                  <c:v>13.382242931290351</c:v>
                </c:pt>
                <c:pt idx="9">
                  <c:v>13.643481631561313</c:v>
                </c:pt>
                <c:pt idx="10">
                  <c:v>13.799399301728865</c:v>
                </c:pt>
                <c:pt idx="11">
                  <c:v>13.947518679977792</c:v>
                </c:pt>
                <c:pt idx="12">
                  <c:v>14.058702838173753</c:v>
                </c:pt>
                <c:pt idx="13">
                  <c:v>14.145760225173248</c:v>
                </c:pt>
                <c:pt idx="14">
                  <c:v>14.224382066735508</c:v>
                </c:pt>
                <c:pt idx="15">
                  <c:v>14.287130851888696</c:v>
                </c:pt>
              </c:numCache>
            </c:numRef>
          </c:val>
          <c:smooth val="0"/>
          <c:extLst>
            <c:ext xmlns:c16="http://schemas.microsoft.com/office/drawing/2014/chart" uri="{C3380CC4-5D6E-409C-BE32-E72D297353CC}">
              <c16:uniqueId val="{0000000C-B172-4421-9686-50AEA39EC72D}"/>
            </c:ext>
          </c:extLst>
        </c:ser>
        <c:ser>
          <c:idx val="0"/>
          <c:order val="1"/>
          <c:tx>
            <c:v>Tertiaire sectoren (groeiscenario 1)</c:v>
          </c:tx>
          <c:spPr>
            <a:ln w="28575" cap="rnd">
              <a:solidFill>
                <a:srgbClr val="A5A9AD"/>
              </a:solidFill>
              <a:round/>
            </a:ln>
            <a:effectLst/>
          </c:spPr>
          <c:marker>
            <c:symbol val="none"/>
          </c:marker>
          <c:dPt>
            <c:idx val="7"/>
            <c:marker>
              <c:symbol val="none"/>
            </c:marker>
            <c:bubble3D val="0"/>
            <c:spPr>
              <a:ln w="28575" cap="rnd">
                <a:noFill/>
                <a:round/>
              </a:ln>
              <a:effectLst/>
            </c:spPr>
            <c:extLst>
              <c:ext xmlns:c16="http://schemas.microsoft.com/office/drawing/2014/chart" uri="{C3380CC4-5D6E-409C-BE32-E72D297353CC}">
                <c16:uniqueId val="{00000022-B172-4421-9686-50AEA39EC72D}"/>
              </c:ext>
            </c:extLst>
          </c:dPt>
          <c:cat>
            <c:strRef>
              <c:f>(Benchmarks!$B$4:$B$10,Benchmarks!$B$12:$B$20)</c:f>
              <c:strCache>
                <c:ptCount val="16"/>
                <c:pt idx="0">
                  <c:v>2015</c:v>
                </c:pt>
                <c:pt idx="1">
                  <c:v>2016</c:v>
                </c:pt>
                <c:pt idx="2">
                  <c:v>2017</c:v>
                </c:pt>
                <c:pt idx="3">
                  <c:v>2018</c:v>
                </c:pt>
                <c:pt idx="4">
                  <c:v>2019</c:v>
                </c:pt>
                <c:pt idx="5">
                  <c:v>2020</c:v>
                </c:pt>
                <c:pt idx="6">
                  <c:v>2021</c:v>
                </c:pt>
                <c:pt idx="7">
                  <c:v>2023*</c:v>
                </c:pt>
                <c:pt idx="9">
                  <c:v>2024</c:v>
                </c:pt>
                <c:pt idx="10">
                  <c:v>2025</c:v>
                </c:pt>
                <c:pt idx="11">
                  <c:v>2026</c:v>
                </c:pt>
                <c:pt idx="12">
                  <c:v>2027</c:v>
                </c:pt>
                <c:pt idx="13">
                  <c:v>2028</c:v>
                </c:pt>
                <c:pt idx="14">
                  <c:v>2029</c:v>
                </c:pt>
                <c:pt idx="15">
                  <c:v>2030</c:v>
                </c:pt>
              </c:strCache>
            </c:strRef>
          </c:cat>
          <c:val>
            <c:numRef>
              <c:f>(Benchmarks!$E$4:$E$10,Benchmarks!$E$12:$E$20)</c:f>
              <c:numCache>
                <c:formatCode>0.0</c:formatCode>
                <c:ptCount val="16"/>
                <c:pt idx="0">
                  <c:v>20.69512119099597</c:v>
                </c:pt>
                <c:pt idx="1">
                  <c:v>21.010947172507151</c:v>
                </c:pt>
                <c:pt idx="2">
                  <c:v>21.147500833190154</c:v>
                </c:pt>
                <c:pt idx="3">
                  <c:v>20.868291184613618</c:v>
                </c:pt>
                <c:pt idx="4">
                  <c:v>21.122949951007826</c:v>
                </c:pt>
                <c:pt idx="5">
                  <c:v>19.914498832230858</c:v>
                </c:pt>
                <c:pt idx="6">
                  <c:v>20.456922755538244</c:v>
                </c:pt>
                <c:pt idx="7">
                  <c:v>20.686469933476602</c:v>
                </c:pt>
                <c:pt idx="8">
                  <c:v>20.76623438182763</c:v>
                </c:pt>
                <c:pt idx="9">
                  <c:v>20.794530245591176</c:v>
                </c:pt>
                <c:pt idx="10">
                  <c:v>20.905157876229545</c:v>
                </c:pt>
                <c:pt idx="11">
                  <c:v>20.994511424538967</c:v>
                </c:pt>
                <c:pt idx="12">
                  <c:v>21.090365916458147</c:v>
                </c:pt>
                <c:pt idx="13">
                  <c:v>21.174041915131014</c:v>
                </c:pt>
                <c:pt idx="14">
                  <c:v>21.24827337512513</c:v>
                </c:pt>
                <c:pt idx="15">
                  <c:v>21.320108549156998</c:v>
                </c:pt>
              </c:numCache>
            </c:numRef>
          </c:val>
          <c:smooth val="0"/>
          <c:extLst>
            <c:ext xmlns:c16="http://schemas.microsoft.com/office/drawing/2014/chart" uri="{C3380CC4-5D6E-409C-BE32-E72D297353CC}">
              <c16:uniqueId val="{0000001D-B172-4421-9686-50AEA39EC72D}"/>
            </c:ext>
          </c:extLst>
        </c:ser>
        <c:ser>
          <c:idx val="4"/>
          <c:order val="2"/>
          <c:tx>
            <c:v>Quartaire sectoren (groeiscenario 1)</c:v>
          </c:tx>
          <c:spPr>
            <a:ln w="28575" cap="rnd">
              <a:solidFill>
                <a:srgbClr val="666666"/>
              </a:solidFill>
              <a:round/>
            </a:ln>
            <a:effectLst/>
          </c:spPr>
          <c:marker>
            <c:symbol val="none"/>
          </c:marker>
          <c:dPt>
            <c:idx val="7"/>
            <c:marker>
              <c:symbol val="none"/>
            </c:marker>
            <c:bubble3D val="0"/>
            <c:spPr>
              <a:ln w="28575" cap="rnd">
                <a:noFill/>
                <a:round/>
              </a:ln>
              <a:effectLst/>
            </c:spPr>
            <c:extLst>
              <c:ext xmlns:c16="http://schemas.microsoft.com/office/drawing/2014/chart" uri="{C3380CC4-5D6E-409C-BE32-E72D297353CC}">
                <c16:uniqueId val="{00000023-B172-4421-9686-50AEA39EC72D}"/>
              </c:ext>
            </c:extLst>
          </c:dPt>
          <c:cat>
            <c:strRef>
              <c:f>(Benchmarks!$B$4:$B$10,Benchmarks!$B$12:$B$20)</c:f>
              <c:strCache>
                <c:ptCount val="16"/>
                <c:pt idx="0">
                  <c:v>2015</c:v>
                </c:pt>
                <c:pt idx="1">
                  <c:v>2016</c:v>
                </c:pt>
                <c:pt idx="2">
                  <c:v>2017</c:v>
                </c:pt>
                <c:pt idx="3">
                  <c:v>2018</c:v>
                </c:pt>
                <c:pt idx="4">
                  <c:v>2019</c:v>
                </c:pt>
                <c:pt idx="5">
                  <c:v>2020</c:v>
                </c:pt>
                <c:pt idx="6">
                  <c:v>2021</c:v>
                </c:pt>
                <c:pt idx="7">
                  <c:v>2023*</c:v>
                </c:pt>
                <c:pt idx="9">
                  <c:v>2024</c:v>
                </c:pt>
                <c:pt idx="10">
                  <c:v>2025</c:v>
                </c:pt>
                <c:pt idx="11">
                  <c:v>2026</c:v>
                </c:pt>
                <c:pt idx="12">
                  <c:v>2027</c:v>
                </c:pt>
                <c:pt idx="13">
                  <c:v>2028</c:v>
                </c:pt>
                <c:pt idx="14">
                  <c:v>2029</c:v>
                </c:pt>
                <c:pt idx="15">
                  <c:v>2030</c:v>
                </c:pt>
              </c:strCache>
            </c:strRef>
          </c:cat>
          <c:val>
            <c:numRef>
              <c:f>(Benchmarks!$F$4:$F$10,Benchmarks!$F$12:$F$20)</c:f>
              <c:numCache>
                <c:formatCode>0.0</c:formatCode>
                <c:ptCount val="16"/>
                <c:pt idx="0">
                  <c:v>11.709485310232616</c:v>
                </c:pt>
                <c:pt idx="1">
                  <c:v>11.489212809740488</c:v>
                </c:pt>
                <c:pt idx="2">
                  <c:v>11.597844439460872</c:v>
                </c:pt>
                <c:pt idx="3">
                  <c:v>11.701425652235933</c:v>
                </c:pt>
                <c:pt idx="4">
                  <c:v>11.948954106675524</c:v>
                </c:pt>
                <c:pt idx="5">
                  <c:v>11.674669864546598</c:v>
                </c:pt>
                <c:pt idx="6">
                  <c:v>12.047775338565238</c:v>
                </c:pt>
                <c:pt idx="7">
                  <c:v>12.022087167150222</c:v>
                </c:pt>
                <c:pt idx="8">
                  <c:v>11.822693267762212</c:v>
                </c:pt>
                <c:pt idx="9">
                  <c:v>12.235462223532004</c:v>
                </c:pt>
                <c:pt idx="10">
                  <c:v>12.33409572541612</c:v>
                </c:pt>
                <c:pt idx="11">
                  <c:v>12.445585900619664</c:v>
                </c:pt>
                <c:pt idx="12">
                  <c:v>12.495594408239771</c:v>
                </c:pt>
                <c:pt idx="13">
                  <c:v>12.50821338082295</c:v>
                </c:pt>
                <c:pt idx="14">
                  <c:v>12.496857418061884</c:v>
                </c:pt>
                <c:pt idx="15">
                  <c:v>12.477517549768304</c:v>
                </c:pt>
              </c:numCache>
            </c:numRef>
          </c:val>
          <c:smooth val="0"/>
          <c:extLst>
            <c:ext xmlns:c16="http://schemas.microsoft.com/office/drawing/2014/chart" uri="{C3380CC4-5D6E-409C-BE32-E72D297353CC}">
              <c16:uniqueId val="{0000001F-B172-4421-9686-50AEA39EC72D}"/>
            </c:ext>
          </c:extLst>
        </c:ser>
        <c:dLbls>
          <c:showLegendKey val="0"/>
          <c:showVal val="0"/>
          <c:showCatName val="0"/>
          <c:showSerName val="0"/>
          <c:showPercent val="0"/>
          <c:showBubbleSize val="0"/>
        </c:dLbls>
        <c:smooth val="0"/>
        <c:axId val="384314016"/>
        <c:axId val="426147792"/>
      </c:lineChart>
      <c:catAx>
        <c:axId val="38431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crossAx val="426147792"/>
        <c:crosses val="autoZero"/>
        <c:auto val="1"/>
        <c:lblAlgn val="ctr"/>
        <c:lblOffset val="100"/>
        <c:noMultiLvlLbl val="0"/>
      </c:catAx>
      <c:valAx>
        <c:axId val="4261477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BE"/>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38431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2</xdr:col>
      <xdr:colOff>65944</xdr:colOff>
      <xdr:row>0</xdr:row>
      <xdr:rowOff>1</xdr:rowOff>
    </xdr:from>
    <xdr:to>
      <xdr:col>22</xdr:col>
      <xdr:colOff>234462</xdr:colOff>
      <xdr:row>27</xdr:row>
      <xdr:rowOff>102360</xdr:rowOff>
    </xdr:to>
    <xdr:pic>
      <xdr:nvPicPr>
        <xdr:cNvPr id="14" name="Picture 13">
          <a:extLst>
            <a:ext uri="{FF2B5EF4-FFF2-40B4-BE49-F238E27FC236}">
              <a16:creationId xmlns:a16="http://schemas.microsoft.com/office/drawing/2014/main" id="{3EEAF063-4E25-43DA-90B7-9CD8FF9A5FBC}"/>
            </a:ext>
          </a:extLst>
        </xdr:cNvPr>
        <xdr:cNvPicPr>
          <a:picLocks noChangeAspect="1"/>
        </xdr:cNvPicPr>
      </xdr:nvPicPr>
      <xdr:blipFill>
        <a:blip xmlns:r="http://schemas.openxmlformats.org/officeDocument/2006/relationships" r:embed="rId1"/>
        <a:stretch>
          <a:fillRect/>
        </a:stretch>
      </xdr:blipFill>
      <xdr:spPr>
        <a:xfrm>
          <a:off x="402982" y="1"/>
          <a:ext cx="7304942" cy="52458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535779</xdr:colOff>
      <xdr:row>8</xdr:row>
      <xdr:rowOff>80964</xdr:rowOff>
    </xdr:from>
    <xdr:to>
      <xdr:col>14</xdr:col>
      <xdr:colOff>35718</xdr:colOff>
      <xdr:row>22</xdr:row>
      <xdr:rowOff>178594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226219</xdr:colOff>
      <xdr:row>26</xdr:row>
      <xdr:rowOff>71436</xdr:rowOff>
    </xdr:from>
    <xdr:to>
      <xdr:col>9</xdr:col>
      <xdr:colOff>736219</xdr:colOff>
      <xdr:row>41</xdr:row>
      <xdr:rowOff>178594</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47624</xdr:colOff>
      <xdr:row>48</xdr:row>
      <xdr:rowOff>71434</xdr:rowOff>
    </xdr:from>
    <xdr:to>
      <xdr:col>8</xdr:col>
      <xdr:colOff>238124</xdr:colOff>
      <xdr:row>63</xdr:row>
      <xdr:rowOff>165934</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226222</xdr:colOff>
      <xdr:row>48</xdr:row>
      <xdr:rowOff>71439</xdr:rowOff>
    </xdr:from>
    <xdr:to>
      <xdr:col>14</xdr:col>
      <xdr:colOff>78566</xdr:colOff>
      <xdr:row>63</xdr:row>
      <xdr:rowOff>165939</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83344</xdr:colOff>
      <xdr:row>48</xdr:row>
      <xdr:rowOff>71438</xdr:rowOff>
    </xdr:from>
    <xdr:to>
      <xdr:col>19</xdr:col>
      <xdr:colOff>0</xdr:colOff>
      <xdr:row>63</xdr:row>
      <xdr:rowOff>165938</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330993</xdr:colOff>
      <xdr:row>73</xdr:row>
      <xdr:rowOff>107155</xdr:rowOff>
    </xdr:from>
    <xdr:to>
      <xdr:col>9</xdr:col>
      <xdr:colOff>754180</xdr:colOff>
      <xdr:row>88</xdr:row>
      <xdr:rowOff>165655</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750089</xdr:colOff>
      <xdr:row>73</xdr:row>
      <xdr:rowOff>107156</xdr:rowOff>
    </xdr:from>
    <xdr:to>
      <xdr:col>17</xdr:col>
      <xdr:colOff>470808</xdr:colOff>
      <xdr:row>88</xdr:row>
      <xdr:rowOff>165656</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738187</xdr:colOff>
      <xdr:row>26</xdr:row>
      <xdr:rowOff>71439</xdr:rowOff>
    </xdr:from>
    <xdr:to>
      <xdr:col>16</xdr:col>
      <xdr:colOff>330319</xdr:colOff>
      <xdr:row>41</xdr:row>
      <xdr:rowOff>180339</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21</xdr:col>
      <xdr:colOff>35718</xdr:colOff>
      <xdr:row>8</xdr:row>
      <xdr:rowOff>178595</xdr:rowOff>
    </xdr:from>
    <xdr:to>
      <xdr:col>30</xdr:col>
      <xdr:colOff>523876</xdr:colOff>
      <xdr:row>24</xdr:row>
      <xdr:rowOff>50006</xdr:rowOff>
    </xdr:to>
    <xdr:graphicFrame macro="">
      <xdr:nvGraphicFramePr>
        <xdr:cNvPr id="2" name="Chart 1">
          <a:extLst>
            <a:ext uri="{FF2B5EF4-FFF2-40B4-BE49-F238E27FC236}">
              <a16:creationId xmlns:a16="http://schemas.microsoft.com/office/drawing/2014/main" id="{01868BF9-4AD7-4911-8390-006C6C047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st_werk_projecties_sectoren_mei2024.xlsx" TargetMode="External"/><Relationship Id="rId3" Type="http://schemas.openxmlformats.org/officeDocument/2006/relationships/hyperlink" Target="../../../../../../../../../../../../../AppData/Roaming/Microsoft/Excel/Projectiemodel%20sectoren%201015%20VL%20NACE.xlsx" TargetMode="External"/><Relationship Id="rId7" Type="http://schemas.openxmlformats.org/officeDocument/2006/relationships/hyperlink" Target="st_werk_projecties_sectoren_mei2024.xlsx" TargetMode="External"/><Relationship Id="rId2" Type="http://schemas.openxmlformats.org/officeDocument/2006/relationships/hyperlink" Target="../../../../../../../../../../../../../AppData/Roaming/Microsoft/Excel/Projectiemodel%20sectoren%201015%20VL%20NACE.xlsx" TargetMode="External"/><Relationship Id="rId1" Type="http://schemas.openxmlformats.org/officeDocument/2006/relationships/hyperlink" Target="../../../../../../../../../../../../../AppData/Roaming/Microsoft/Excel/Projectiemodel%20sectoren%201015%20VL%20NACE.xlsx" TargetMode="External"/><Relationship Id="rId6" Type="http://schemas.openxmlformats.org/officeDocument/2006/relationships/hyperlink" Target="st_werk_projecties_sectoren_mei2024.xlsx" TargetMode="External"/><Relationship Id="rId11" Type="http://schemas.openxmlformats.org/officeDocument/2006/relationships/drawing" Target="../drawings/drawing2.xml"/><Relationship Id="rId5" Type="http://schemas.openxmlformats.org/officeDocument/2006/relationships/hyperlink" Target="st_werk_projecties_sectoren_mei2024.xlsx" TargetMode="External"/><Relationship Id="rId10" Type="http://schemas.openxmlformats.org/officeDocument/2006/relationships/printerSettings" Target="../printerSettings/printerSettings2.bin"/><Relationship Id="rId4" Type="http://schemas.openxmlformats.org/officeDocument/2006/relationships/hyperlink" Target="../../../../../../../../../../../../../AppData/Roaming/Microsoft/Excel/Projectiemodel%20sectoren%201015%20VL%20NACE.xlsx" TargetMode="External"/><Relationship Id="rId9" Type="http://schemas.openxmlformats.org/officeDocument/2006/relationships/hyperlink" Target="st_werk_projecties_sectoren_mei2024.xlsx"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st_werk_projecties_sectoren_mei2024.xlsx" TargetMode="External"/><Relationship Id="rId13" Type="http://schemas.openxmlformats.org/officeDocument/2006/relationships/hyperlink" Target="st_werk_projecties_sectoren_mei2024.xlsx" TargetMode="External"/><Relationship Id="rId3" Type="http://schemas.openxmlformats.org/officeDocument/2006/relationships/hyperlink" Target="st_werk_projecties_sectoren_mei2024.xlsx" TargetMode="External"/><Relationship Id="rId7" Type="http://schemas.openxmlformats.org/officeDocument/2006/relationships/hyperlink" Target="st_werk_projecties_sectoren_mei2024.xlsx" TargetMode="External"/><Relationship Id="rId12" Type="http://schemas.openxmlformats.org/officeDocument/2006/relationships/hyperlink" Target="st_werk_projecties_sectoren_mei2024.xlsx" TargetMode="External"/><Relationship Id="rId2" Type="http://schemas.openxmlformats.org/officeDocument/2006/relationships/hyperlink" Target="st_werk_projecties_sectoren_mei2024.xlsx" TargetMode="External"/><Relationship Id="rId16" Type="http://schemas.openxmlformats.org/officeDocument/2006/relationships/printerSettings" Target="../printerSettings/printerSettings3.bin"/><Relationship Id="rId1" Type="http://schemas.openxmlformats.org/officeDocument/2006/relationships/hyperlink" Target="st_werk_projecties_sectoren_mei2024.xlsx" TargetMode="External"/><Relationship Id="rId6" Type="http://schemas.openxmlformats.org/officeDocument/2006/relationships/hyperlink" Target="st_werk_projecties_sectoren_mei2024.xlsx" TargetMode="External"/><Relationship Id="rId11" Type="http://schemas.openxmlformats.org/officeDocument/2006/relationships/hyperlink" Target="st_werk_projecties_sectoren_mei2024.xlsx" TargetMode="External"/><Relationship Id="rId5" Type="http://schemas.openxmlformats.org/officeDocument/2006/relationships/hyperlink" Target="st_werk_projecties_sectoren_mei2024.xlsx" TargetMode="External"/><Relationship Id="rId15" Type="http://schemas.openxmlformats.org/officeDocument/2006/relationships/hyperlink" Target="st_werk_projecties_sectoren_mei2024.xlsx" TargetMode="External"/><Relationship Id="rId10" Type="http://schemas.openxmlformats.org/officeDocument/2006/relationships/hyperlink" Target="st_werk_projecties_sectoren_mei2024.xlsx" TargetMode="External"/><Relationship Id="rId4" Type="http://schemas.openxmlformats.org/officeDocument/2006/relationships/hyperlink" Target="st_werk_projecties_sectoren_mei2024.xlsx" TargetMode="External"/><Relationship Id="rId9" Type="http://schemas.openxmlformats.org/officeDocument/2006/relationships/hyperlink" Target="st_werk_projecties_sectoren_mei2024.xlsx" TargetMode="External"/><Relationship Id="rId14" Type="http://schemas.openxmlformats.org/officeDocument/2006/relationships/hyperlink" Target="st_werk_projecties_sectoren_mei2024.xls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6244E-D9E4-4614-A45C-1F53C0AB3688}">
  <dimension ref="A1"/>
  <sheetViews>
    <sheetView showGridLines="0" zoomScale="130" zoomScaleNormal="130" workbookViewId="0">
      <selection activeCell="G30" sqref="G30"/>
    </sheetView>
  </sheetViews>
  <sheetFormatPr defaultColWidth="8.85546875" defaultRowHeight="15" x14ac:dyDescent="0.25"/>
  <cols>
    <col min="1" max="1" width="3.5703125" style="329" customWidth="1"/>
    <col min="2" max="2" width="1.42578125" style="329" customWidth="1"/>
    <col min="3" max="10" width="5.7109375" style="329" customWidth="1"/>
    <col min="11" max="13" width="2.7109375" style="329" customWidth="1"/>
    <col min="14" max="17" width="5.7109375" style="329" customWidth="1"/>
    <col min="18" max="18" width="7.140625" style="329" customWidth="1"/>
    <col min="19" max="19" width="1.42578125" style="329" customWidth="1"/>
    <col min="20" max="20" width="3.85546875" style="329" customWidth="1"/>
    <col min="21" max="16384" width="8.85546875" style="329"/>
  </cols>
  <sheetData/>
  <sheetProtection algorithmName="SHA-512" hashValue="Ea+2J9sR47kLg31c1fPBxHFLjMseVUrGlCS2O1wL7KmwMcJjlI/qQ7Y5Mpw9xZnLtEz10++UpDmDP1iIfWIwuQ==" saltValue="pJT0JDXJ6uhR+yibGYHgDg==" spinCount="100000" sheet="1" objects="1" scenarios="1"/>
  <pageMargins left="0.7" right="0.7" top="0.75" bottom="0.75" header="0.3" footer="0.3"/>
  <pageSetup paperSize="9"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E283"/>
  <sheetViews>
    <sheetView showGridLines="0" tabSelected="1" zoomScale="80" zoomScaleNormal="80" workbookViewId="0">
      <pane ySplit="4" topLeftCell="A5" activePane="bottomLeft" state="frozen"/>
      <selection pane="bottomLeft" activeCell="W10" sqref="W10"/>
    </sheetView>
  </sheetViews>
  <sheetFormatPr defaultRowHeight="15" x14ac:dyDescent="0.25"/>
  <cols>
    <col min="1" max="1" width="1.85546875" style="385" customWidth="1"/>
    <col min="2" max="2" width="17.42578125" style="385" customWidth="1"/>
    <col min="3" max="4" width="7.42578125" style="385" customWidth="1"/>
    <col min="5" max="5" width="12.7109375" style="385" customWidth="1"/>
    <col min="6" max="6" width="11.5703125" style="385" customWidth="1"/>
    <col min="7" max="10" width="11.7109375" style="385" customWidth="1"/>
    <col min="11" max="11" width="11.7109375" style="387" customWidth="1"/>
    <col min="12" max="13" width="11.7109375" style="385" customWidth="1"/>
    <col min="14" max="14" width="2.7109375" style="387" customWidth="1"/>
    <col min="15" max="15" width="11.85546875" style="388" customWidth="1"/>
    <col min="16" max="16" width="11.7109375" style="385" customWidth="1"/>
    <col min="17" max="17" width="11.7109375" style="387" customWidth="1"/>
    <col min="18" max="18" width="11.7109375" style="385" customWidth="1"/>
    <col min="19" max="19" width="24.85546875" style="385" customWidth="1"/>
    <col min="20" max="20" width="11.7109375" style="385" customWidth="1"/>
    <col min="21" max="23" width="9.42578125" style="385" customWidth="1"/>
    <col min="24" max="28" width="9.140625" style="385"/>
    <col min="29" max="29" width="11.5703125" style="385" customWidth="1"/>
    <col min="30" max="30" width="8.140625" style="385" customWidth="1"/>
    <col min="31" max="31" width="6.140625" style="385" customWidth="1"/>
    <col min="32" max="33" width="7.140625" style="385" customWidth="1"/>
    <col min="34" max="46" width="10" style="385" customWidth="1"/>
    <col min="47" max="16384" width="9.140625" style="385"/>
  </cols>
  <sheetData>
    <row r="1" spans="1:31" ht="9.75" customHeight="1" thickBot="1" x14ac:dyDescent="0.3">
      <c r="B1" s="386"/>
    </row>
    <row r="2" spans="1:31" ht="21" customHeight="1" thickBot="1" x14ac:dyDescent="0.3">
      <c r="A2" s="441" t="s">
        <v>134</v>
      </c>
      <c r="B2" s="442"/>
      <c r="C2" s="442"/>
      <c r="D2" s="442"/>
      <c r="E2" s="442"/>
      <c r="F2" s="442"/>
      <c r="G2" s="442"/>
      <c r="H2" s="442"/>
      <c r="I2" s="442"/>
      <c r="J2" s="442"/>
      <c r="K2" s="442"/>
      <c r="L2" s="442"/>
      <c r="M2" s="442"/>
      <c r="N2" s="442"/>
      <c r="O2" s="442"/>
      <c r="P2" s="442"/>
      <c r="Q2" s="442"/>
      <c r="R2" s="442"/>
      <c r="S2" s="443"/>
      <c r="T2" s="389"/>
      <c r="U2" s="389"/>
      <c r="V2" s="389"/>
      <c r="W2" s="389"/>
      <c r="X2" s="389"/>
      <c r="Y2" s="389"/>
      <c r="Z2" s="389"/>
      <c r="AA2" s="389"/>
      <c r="AB2" s="389"/>
      <c r="AC2" s="389"/>
      <c r="AD2" s="389"/>
      <c r="AE2" s="389"/>
    </row>
    <row r="3" spans="1:31" s="106" customFormat="1" ht="21" customHeight="1" x14ac:dyDescent="0.25">
      <c r="K3" s="107"/>
      <c r="N3" s="444" t="s">
        <v>74</v>
      </c>
      <c r="O3" s="444"/>
      <c r="P3" s="444"/>
      <c r="Q3" s="444"/>
      <c r="R3" s="444"/>
      <c r="S3" s="444"/>
    </row>
    <row r="4" spans="1:31" s="106" customFormat="1" ht="21" customHeight="1" x14ac:dyDescent="0.25">
      <c r="B4" s="108"/>
      <c r="C4" s="108"/>
      <c r="D4" s="109"/>
      <c r="E4" s="109"/>
      <c r="F4" s="109"/>
      <c r="K4" s="107"/>
      <c r="N4" s="445"/>
      <c r="O4" s="445"/>
      <c r="P4" s="445"/>
      <c r="Q4" s="445"/>
      <c r="R4" s="445"/>
      <c r="S4" s="445"/>
    </row>
    <row r="5" spans="1:31" s="106" customFormat="1" ht="5.25" customHeight="1" x14ac:dyDescent="0.25">
      <c r="B5" s="108"/>
      <c r="C5" s="108"/>
      <c r="D5" s="109"/>
      <c r="E5" s="109"/>
      <c r="F5" s="109"/>
      <c r="K5" s="107"/>
      <c r="M5" s="410"/>
      <c r="N5" s="410"/>
      <c r="O5" s="410"/>
      <c r="P5" s="410"/>
      <c r="Q5" s="410"/>
      <c r="R5" s="410"/>
    </row>
    <row r="6" spans="1:31" s="106" customFormat="1" ht="21" customHeight="1" x14ac:dyDescent="0.25">
      <c r="B6" s="110"/>
      <c r="C6" s="110"/>
      <c r="D6" s="110"/>
      <c r="G6" s="111"/>
      <c r="K6" s="107"/>
      <c r="N6" s="107"/>
      <c r="O6" s="109"/>
      <c r="Q6" s="413" t="s">
        <v>72</v>
      </c>
      <c r="R6" s="414"/>
      <c r="S6" s="415"/>
      <c r="T6" s="164"/>
      <c r="U6" s="164"/>
      <c r="V6" s="237"/>
      <c r="W6" s="237"/>
      <c r="X6" s="108"/>
    </row>
    <row r="7" spans="1:31" s="106" customFormat="1" ht="21" customHeight="1" x14ac:dyDescent="0.25">
      <c r="K7" s="107"/>
      <c r="N7" s="107"/>
      <c r="O7" s="109"/>
      <c r="Q7" s="416" t="s">
        <v>3</v>
      </c>
      <c r="R7" s="417"/>
      <c r="S7" s="418"/>
    </row>
    <row r="8" spans="1:31" s="106" customFormat="1" ht="21" customHeight="1" x14ac:dyDescent="0.35">
      <c r="B8" s="112" t="s">
        <v>195</v>
      </c>
      <c r="C8" s="113"/>
      <c r="D8" s="113"/>
      <c r="E8" s="113"/>
      <c r="F8" s="113"/>
      <c r="G8" s="114"/>
      <c r="H8" s="114"/>
      <c r="I8" s="114"/>
      <c r="J8" s="114"/>
      <c r="K8" s="114"/>
      <c r="L8" s="114"/>
      <c r="M8" s="114"/>
      <c r="N8" s="114"/>
      <c r="O8" s="115"/>
      <c r="Q8" s="416" t="s">
        <v>7</v>
      </c>
      <c r="R8" s="417"/>
      <c r="S8" s="418"/>
      <c r="T8" s="150"/>
      <c r="W8" s="238"/>
      <c r="X8" s="238"/>
      <c r="Y8" s="238"/>
      <c r="Z8" s="238"/>
      <c r="AA8" s="239"/>
      <c r="AC8" s="107"/>
      <c r="AD8" s="240"/>
    </row>
    <row r="9" spans="1:31" s="106" customFormat="1" ht="21" customHeight="1" x14ac:dyDescent="0.35">
      <c r="D9" s="116"/>
      <c r="F9" s="117"/>
      <c r="H9" s="118"/>
      <c r="I9" s="119"/>
      <c r="J9" s="120"/>
      <c r="K9" s="119"/>
      <c r="L9" s="120"/>
      <c r="M9" s="119"/>
      <c r="N9" s="120"/>
      <c r="O9" s="109"/>
      <c r="Q9" s="416" t="s">
        <v>32</v>
      </c>
      <c r="R9" s="417"/>
      <c r="S9" s="418"/>
      <c r="T9" s="150"/>
      <c r="W9" s="238"/>
      <c r="X9" s="238"/>
      <c r="Y9" s="238"/>
      <c r="Z9" s="238"/>
      <c r="AA9" s="239"/>
      <c r="AC9" s="107"/>
      <c r="AD9" s="240"/>
    </row>
    <row r="10" spans="1:31" s="121" customFormat="1" ht="21" customHeight="1" x14ac:dyDescent="0.35">
      <c r="B10" s="123" t="s">
        <v>172</v>
      </c>
      <c r="L10" s="122"/>
      <c r="Q10" s="423" t="s">
        <v>60</v>
      </c>
      <c r="R10" s="424"/>
      <c r="S10" s="425"/>
      <c r="Y10" s="241"/>
    </row>
    <row r="11" spans="1:31" s="106" customFormat="1" ht="14.25" customHeight="1" x14ac:dyDescent="0.25">
      <c r="B11" s="470" t="s">
        <v>185</v>
      </c>
      <c r="C11" s="470"/>
      <c r="D11" s="470"/>
      <c r="E11" s="470"/>
      <c r="M11" s="107"/>
      <c r="O11" s="109"/>
      <c r="Q11" s="107"/>
      <c r="AA11" s="107"/>
      <c r="AC11" s="107"/>
    </row>
    <row r="12" spans="1:31" s="106" customFormat="1" ht="15" customHeight="1" x14ac:dyDescent="0.25">
      <c r="B12" s="470"/>
      <c r="C12" s="470"/>
      <c r="D12" s="470"/>
      <c r="E12" s="470"/>
      <c r="K12" s="124"/>
      <c r="M12" s="107"/>
      <c r="O12" s="109"/>
      <c r="Q12" s="107"/>
      <c r="AA12" s="107"/>
      <c r="AC12" s="107"/>
    </row>
    <row r="13" spans="1:31" s="106" customFormat="1" ht="15" customHeight="1" x14ac:dyDescent="0.25">
      <c r="B13" s="470"/>
      <c r="C13" s="470"/>
      <c r="D13" s="470"/>
      <c r="E13" s="470"/>
      <c r="M13" s="107"/>
      <c r="O13" s="109"/>
      <c r="Q13" s="107"/>
      <c r="AA13" s="107"/>
      <c r="AC13" s="107"/>
    </row>
    <row r="14" spans="1:31" s="106" customFormat="1" x14ac:dyDescent="0.25">
      <c r="B14" s="426" t="s">
        <v>70</v>
      </c>
      <c r="C14" s="427"/>
      <c r="D14" s="427"/>
      <c r="E14" s="125">
        <f>G118/100</f>
        <v>1.4654773126780572E-2</v>
      </c>
      <c r="M14" s="107"/>
      <c r="O14" s="109"/>
      <c r="Q14" s="107"/>
      <c r="AA14" s="107"/>
      <c r="AC14" s="107"/>
    </row>
    <row r="15" spans="1:31" s="106" customFormat="1" x14ac:dyDescent="0.25">
      <c r="M15" s="107"/>
      <c r="O15" s="109"/>
      <c r="Q15" s="107"/>
      <c r="AA15" s="107"/>
      <c r="AC15" s="107"/>
    </row>
    <row r="16" spans="1:31" s="106" customFormat="1" ht="15.75" x14ac:dyDescent="0.25">
      <c r="B16" s="123" t="s">
        <v>173</v>
      </c>
      <c r="C16" s="126"/>
      <c r="D16" s="126"/>
      <c r="E16" s="126"/>
      <c r="M16" s="107"/>
      <c r="O16" s="109"/>
      <c r="Q16" s="107"/>
      <c r="AA16" s="107"/>
      <c r="AC16" s="107"/>
    </row>
    <row r="17" spans="1:29" s="106" customFormat="1" ht="15" customHeight="1" x14ac:dyDescent="0.25">
      <c r="B17" s="470" t="s">
        <v>186</v>
      </c>
      <c r="C17" s="470"/>
      <c r="D17" s="470"/>
      <c r="E17" s="470"/>
      <c r="M17" s="107"/>
      <c r="O17" s="109"/>
      <c r="Q17" s="107"/>
      <c r="AA17" s="107"/>
      <c r="AC17" s="107"/>
    </row>
    <row r="18" spans="1:29" s="106" customFormat="1" ht="15" customHeight="1" x14ac:dyDescent="0.25">
      <c r="B18" s="470"/>
      <c r="C18" s="470"/>
      <c r="D18" s="470"/>
      <c r="E18" s="470"/>
      <c r="M18" s="107"/>
      <c r="O18" s="109"/>
      <c r="Q18" s="107"/>
      <c r="AA18" s="107"/>
      <c r="AC18" s="107"/>
    </row>
    <row r="19" spans="1:29" s="106" customFormat="1" x14ac:dyDescent="0.25">
      <c r="B19" s="470"/>
      <c r="C19" s="470"/>
      <c r="D19" s="470"/>
      <c r="E19" s="470"/>
      <c r="M19" s="107"/>
      <c r="O19" s="109"/>
      <c r="Q19" s="107"/>
      <c r="AA19" s="107"/>
      <c r="AC19" s="107"/>
    </row>
    <row r="20" spans="1:29" s="106" customFormat="1" x14ac:dyDescent="0.25">
      <c r="B20" s="470"/>
      <c r="C20" s="470"/>
      <c r="D20" s="470"/>
      <c r="E20" s="470"/>
      <c r="M20" s="107"/>
      <c r="O20" s="109"/>
      <c r="Q20" s="107"/>
      <c r="AA20" s="107"/>
      <c r="AC20" s="107"/>
    </row>
    <row r="21" spans="1:29" s="106" customFormat="1" x14ac:dyDescent="0.25">
      <c r="B21" s="471"/>
      <c r="C21" s="471"/>
      <c r="D21" s="471"/>
      <c r="E21" s="471"/>
      <c r="M21" s="107"/>
      <c r="O21" s="109"/>
      <c r="Q21" s="107"/>
      <c r="AA21" s="107"/>
      <c r="AC21" s="107"/>
    </row>
    <row r="22" spans="1:29" s="106" customFormat="1" x14ac:dyDescent="0.25">
      <c r="B22" s="426" t="s">
        <v>70</v>
      </c>
      <c r="C22" s="427"/>
      <c r="D22" s="427"/>
      <c r="E22" s="125">
        <f>G126/100</f>
        <v>9.5802498818793828E-3</v>
      </c>
      <c r="M22" s="107"/>
      <c r="O22" s="109"/>
      <c r="Q22" s="107"/>
      <c r="S22" s="150"/>
      <c r="AA22" s="107"/>
      <c r="AC22" s="107"/>
    </row>
    <row r="23" spans="1:29" s="106" customFormat="1" ht="15" customHeight="1" x14ac:dyDescent="0.25">
      <c r="B23" s="127"/>
      <c r="C23" s="127"/>
      <c r="D23" s="127"/>
      <c r="E23" s="127"/>
      <c r="M23" s="107"/>
      <c r="O23" s="109"/>
      <c r="Q23" s="107"/>
      <c r="AA23" s="107"/>
      <c r="AC23" s="107"/>
    </row>
    <row r="24" spans="1:29" s="106" customFormat="1" x14ac:dyDescent="0.25">
      <c r="B24" s="128"/>
      <c r="C24" s="128"/>
      <c r="G24" s="390" t="s">
        <v>171</v>
      </c>
      <c r="K24" s="129"/>
      <c r="M24" s="107"/>
      <c r="O24" s="109"/>
      <c r="Q24" s="107"/>
      <c r="W24" s="129"/>
      <c r="AA24" s="107"/>
      <c r="AC24" s="107"/>
    </row>
    <row r="25" spans="1:29" s="106" customFormat="1" x14ac:dyDescent="0.25">
      <c r="B25" s="128"/>
      <c r="C25" s="128"/>
      <c r="K25" s="129"/>
      <c r="M25" s="107"/>
      <c r="O25" s="109"/>
      <c r="Q25" s="107"/>
      <c r="U25" s="107"/>
      <c r="W25" s="107"/>
    </row>
    <row r="26" spans="1:29" s="106" customFormat="1" ht="21" customHeight="1" x14ac:dyDescent="0.35">
      <c r="A26" s="121"/>
      <c r="B26" s="112" t="s">
        <v>196</v>
      </c>
      <c r="C26" s="113"/>
      <c r="D26" s="113"/>
      <c r="E26" s="113"/>
      <c r="F26" s="113"/>
      <c r="G26" s="114"/>
      <c r="H26" s="114"/>
      <c r="I26" s="114"/>
      <c r="J26" s="114"/>
      <c r="K26" s="114"/>
      <c r="L26" s="114"/>
      <c r="M26" s="114"/>
      <c r="N26" s="114"/>
      <c r="O26" s="115"/>
      <c r="P26" s="130"/>
      <c r="Q26" s="114"/>
      <c r="R26" s="114"/>
      <c r="S26" s="114"/>
      <c r="U26" s="107"/>
      <c r="W26" s="141"/>
    </row>
    <row r="27" spans="1:29" s="106" customFormat="1" x14ac:dyDescent="0.25">
      <c r="K27" s="107"/>
      <c r="L27" s="131"/>
      <c r="U27" s="107"/>
      <c r="W27" s="141"/>
    </row>
    <row r="28" spans="1:29" s="106" customFormat="1" x14ac:dyDescent="0.25">
      <c r="K28" s="107"/>
      <c r="L28" s="132"/>
      <c r="U28" s="107"/>
      <c r="W28" s="141"/>
    </row>
    <row r="29" spans="1:29" s="106" customFormat="1" x14ac:dyDescent="0.25">
      <c r="K29" s="107"/>
      <c r="L29" s="108"/>
      <c r="U29" s="107"/>
      <c r="W29" s="141"/>
    </row>
    <row r="30" spans="1:29" s="106" customFormat="1" x14ac:dyDescent="0.25">
      <c r="K30" s="107"/>
      <c r="L30" s="108"/>
      <c r="U30" s="107"/>
      <c r="W30" s="141"/>
    </row>
    <row r="31" spans="1:29" s="106" customFormat="1" x14ac:dyDescent="0.25">
      <c r="K31" s="107"/>
      <c r="L31" s="108"/>
      <c r="U31" s="107"/>
      <c r="W31" s="141"/>
    </row>
    <row r="32" spans="1:29" s="106" customFormat="1" x14ac:dyDescent="0.25">
      <c r="K32" s="107"/>
      <c r="L32" s="108"/>
      <c r="U32" s="107"/>
      <c r="W32" s="141"/>
    </row>
    <row r="33" spans="1:29" s="106" customFormat="1" x14ac:dyDescent="0.25">
      <c r="K33" s="107"/>
      <c r="L33" s="108"/>
      <c r="U33" s="107"/>
      <c r="W33" s="141"/>
    </row>
    <row r="34" spans="1:29" s="106" customFormat="1" x14ac:dyDescent="0.25">
      <c r="K34" s="107"/>
      <c r="L34" s="108"/>
      <c r="U34" s="107"/>
      <c r="W34" s="141"/>
    </row>
    <row r="35" spans="1:29" s="106" customFormat="1" x14ac:dyDescent="0.25">
      <c r="K35" s="107"/>
      <c r="L35" s="109"/>
      <c r="U35" s="107"/>
      <c r="W35" s="141"/>
    </row>
    <row r="36" spans="1:29" s="106" customFormat="1" x14ac:dyDescent="0.25">
      <c r="K36" s="107"/>
      <c r="L36" s="109"/>
      <c r="U36" s="107"/>
      <c r="W36" s="141"/>
    </row>
    <row r="37" spans="1:29" s="106" customFormat="1" x14ac:dyDescent="0.25">
      <c r="K37" s="107"/>
      <c r="L37" s="109"/>
      <c r="U37" s="107"/>
      <c r="W37" s="141"/>
    </row>
    <row r="38" spans="1:29" s="106" customFormat="1" x14ac:dyDescent="0.25">
      <c r="K38" s="107"/>
      <c r="L38" s="109"/>
      <c r="U38" s="107"/>
      <c r="W38" s="141"/>
    </row>
    <row r="39" spans="1:29" s="106" customFormat="1" x14ac:dyDescent="0.25">
      <c r="K39" s="107"/>
      <c r="L39" s="109"/>
      <c r="U39" s="107"/>
      <c r="W39" s="141"/>
    </row>
    <row r="40" spans="1:29" s="106" customFormat="1" x14ac:dyDescent="0.25">
      <c r="K40" s="107"/>
      <c r="L40" s="109"/>
      <c r="U40" s="107"/>
      <c r="W40" s="141"/>
    </row>
    <row r="41" spans="1:29" s="106" customFormat="1" x14ac:dyDescent="0.25">
      <c r="K41" s="107"/>
      <c r="L41" s="109"/>
      <c r="N41" s="107"/>
      <c r="O41" s="129"/>
      <c r="U41" s="107"/>
      <c r="W41" s="141"/>
    </row>
    <row r="42" spans="1:29" s="106" customFormat="1" x14ac:dyDescent="0.25">
      <c r="K42" s="107"/>
      <c r="L42" s="109"/>
      <c r="N42" s="107"/>
      <c r="U42" s="107"/>
      <c r="W42" s="141"/>
    </row>
    <row r="43" spans="1:29" s="106" customFormat="1" x14ac:dyDescent="0.25">
      <c r="E43" s="390" t="s">
        <v>182</v>
      </c>
      <c r="H43" s="107"/>
      <c r="K43" s="390" t="s">
        <v>182</v>
      </c>
      <c r="L43" s="109"/>
      <c r="N43" s="107"/>
      <c r="U43" s="107"/>
      <c r="W43" s="141"/>
    </row>
    <row r="44" spans="1:29" s="106" customFormat="1" ht="15" customHeight="1" x14ac:dyDescent="0.25">
      <c r="A44" s="242"/>
      <c r="B44" s="128"/>
      <c r="D44" s="116"/>
      <c r="F44" s="133"/>
      <c r="H44" s="118"/>
      <c r="I44" s="119"/>
      <c r="J44" s="120"/>
      <c r="K44" s="119"/>
      <c r="L44" s="120"/>
      <c r="M44" s="119"/>
      <c r="N44" s="120"/>
      <c r="O44" s="134"/>
      <c r="P44" s="134"/>
      <c r="Q44" s="107"/>
      <c r="W44" s="206"/>
    </row>
    <row r="45" spans="1:29" s="121" customFormat="1" ht="20.25" customHeight="1" x14ac:dyDescent="0.35">
      <c r="B45" s="112" t="s">
        <v>151</v>
      </c>
      <c r="C45" s="113"/>
      <c r="D45" s="113"/>
      <c r="E45" s="113"/>
      <c r="F45" s="113"/>
      <c r="G45" s="114"/>
      <c r="H45" s="114"/>
      <c r="I45" s="114"/>
      <c r="J45" s="114"/>
      <c r="K45" s="114"/>
      <c r="L45" s="114"/>
      <c r="M45" s="114"/>
      <c r="N45" s="114"/>
      <c r="O45" s="115"/>
      <c r="P45" s="130"/>
      <c r="Q45" s="114"/>
      <c r="R45" s="114"/>
      <c r="S45" s="114"/>
      <c r="T45" s="140"/>
      <c r="U45" s="122"/>
      <c r="V45" s="117"/>
      <c r="Y45" s="243"/>
      <c r="Z45" s="243"/>
      <c r="AA45" s="243"/>
      <c r="AB45" s="243"/>
      <c r="AC45" s="243"/>
    </row>
    <row r="46" spans="1:29" s="122" customFormat="1" ht="15" customHeight="1" x14ac:dyDescent="0.35">
      <c r="B46" s="135"/>
      <c r="C46" s="136"/>
      <c r="D46" s="136"/>
      <c r="E46" s="136"/>
      <c r="F46" s="136"/>
      <c r="G46" s="137"/>
      <c r="H46" s="137"/>
      <c r="I46" s="137"/>
      <c r="J46" s="137"/>
      <c r="K46" s="137"/>
      <c r="L46" s="137"/>
      <c r="M46" s="137"/>
      <c r="N46" s="137"/>
      <c r="O46" s="138"/>
      <c r="P46" s="139"/>
      <c r="Q46" s="137"/>
      <c r="R46" s="137"/>
      <c r="S46" s="140"/>
      <c r="T46" s="140"/>
      <c r="V46" s="244"/>
      <c r="Y46" s="140"/>
      <c r="Z46" s="140"/>
      <c r="AA46" s="140"/>
      <c r="AB46" s="140"/>
      <c r="AC46" s="140"/>
    </row>
    <row r="47" spans="1:29" s="391" customFormat="1" ht="15" customHeight="1" x14ac:dyDescent="0.35">
      <c r="B47" s="392" t="s">
        <v>68</v>
      </c>
      <c r="C47" s="428" t="s">
        <v>39</v>
      </c>
      <c r="D47" s="429"/>
      <c r="E47" s="430"/>
      <c r="F47" s="393" t="s">
        <v>24</v>
      </c>
      <c r="G47" s="394"/>
      <c r="H47" s="394"/>
      <c r="I47" s="394"/>
      <c r="J47" s="394"/>
      <c r="K47" s="394"/>
      <c r="L47" s="394"/>
      <c r="M47" s="394"/>
      <c r="N47" s="394"/>
      <c r="O47" s="395"/>
      <c r="P47" s="396"/>
      <c r="Q47" s="394"/>
      <c r="R47" s="394"/>
      <c r="S47" s="397"/>
      <c r="T47" s="397"/>
      <c r="V47" s="398"/>
      <c r="Y47" s="397"/>
      <c r="Z47" s="397"/>
      <c r="AA47" s="397"/>
      <c r="AB47" s="397"/>
      <c r="AC47" s="397"/>
    </row>
    <row r="48" spans="1:29" s="122" customFormat="1" ht="15" customHeight="1" x14ac:dyDescent="0.35">
      <c r="B48" s="135"/>
      <c r="C48" s="136"/>
      <c r="D48" s="136"/>
      <c r="E48" s="136"/>
      <c r="F48" s="136"/>
      <c r="G48" s="137"/>
      <c r="H48" s="137"/>
      <c r="I48" s="137"/>
      <c r="J48" s="137"/>
      <c r="K48" s="137"/>
      <c r="L48" s="137"/>
      <c r="M48" s="137"/>
      <c r="N48" s="137"/>
      <c r="O48" s="138"/>
      <c r="P48" s="139"/>
      <c r="Q48" s="137"/>
      <c r="R48" s="137"/>
      <c r="S48" s="140"/>
      <c r="T48" s="140"/>
      <c r="V48" s="244"/>
      <c r="Y48" s="140"/>
      <c r="Z48" s="140"/>
      <c r="AA48" s="140"/>
      <c r="AB48" s="140"/>
      <c r="AC48" s="140"/>
    </row>
    <row r="49" spans="14:30" s="106" customFormat="1" x14ac:dyDescent="0.25">
      <c r="N49" s="107"/>
      <c r="O49" s="109"/>
      <c r="S49" s="236"/>
      <c r="AD49" s="107"/>
    </row>
    <row r="50" spans="14:30" s="106" customFormat="1" x14ac:dyDescent="0.25">
      <c r="N50" s="107"/>
      <c r="O50" s="109"/>
      <c r="X50" s="245"/>
      <c r="AD50" s="107"/>
    </row>
    <row r="51" spans="14:30" s="106" customFormat="1" x14ac:dyDescent="0.25">
      <c r="N51" s="107"/>
      <c r="O51" s="109"/>
      <c r="X51" s="245"/>
      <c r="AD51" s="107"/>
    </row>
    <row r="52" spans="14:30" s="106" customFormat="1" x14ac:dyDescent="0.25">
      <c r="N52" s="107"/>
      <c r="O52" s="109"/>
      <c r="X52" s="245"/>
      <c r="AD52" s="107"/>
    </row>
    <row r="53" spans="14:30" s="106" customFormat="1" x14ac:dyDescent="0.25">
      <c r="N53" s="107"/>
      <c r="O53" s="109"/>
      <c r="Y53" s="245"/>
      <c r="AD53" s="107"/>
    </row>
    <row r="54" spans="14:30" s="106" customFormat="1" x14ac:dyDescent="0.25">
      <c r="N54" s="107"/>
      <c r="O54" s="109"/>
      <c r="Y54" s="245"/>
      <c r="AD54" s="107"/>
    </row>
    <row r="55" spans="14:30" s="106" customFormat="1" x14ac:dyDescent="0.25">
      <c r="N55" s="107"/>
      <c r="O55" s="109"/>
      <c r="AD55" s="107"/>
    </row>
    <row r="56" spans="14:30" s="106" customFormat="1" x14ac:dyDescent="0.25">
      <c r="N56" s="107"/>
      <c r="O56" s="109"/>
      <c r="AD56" s="107"/>
    </row>
    <row r="57" spans="14:30" s="106" customFormat="1" x14ac:dyDescent="0.25">
      <c r="N57" s="107"/>
      <c r="O57" s="109"/>
      <c r="AD57" s="107"/>
    </row>
    <row r="58" spans="14:30" s="106" customFormat="1" x14ac:dyDescent="0.25">
      <c r="N58" s="107"/>
      <c r="O58" s="109"/>
      <c r="AD58" s="107"/>
    </row>
    <row r="59" spans="14:30" s="106" customFormat="1" x14ac:dyDescent="0.25">
      <c r="N59" s="107"/>
      <c r="O59" s="109"/>
      <c r="AD59" s="107"/>
    </row>
    <row r="60" spans="14:30" s="106" customFormat="1" x14ac:dyDescent="0.25">
      <c r="N60" s="107"/>
      <c r="O60" s="109"/>
      <c r="AD60" s="107"/>
    </row>
    <row r="61" spans="14:30" s="106" customFormat="1" x14ac:dyDescent="0.25">
      <c r="N61" s="107"/>
      <c r="O61" s="109"/>
      <c r="AD61" s="107"/>
    </row>
    <row r="62" spans="14:30" s="106" customFormat="1" x14ac:dyDescent="0.25">
      <c r="N62" s="107"/>
      <c r="O62" s="109"/>
      <c r="AD62" s="107"/>
    </row>
    <row r="63" spans="14:30" s="106" customFormat="1" x14ac:dyDescent="0.25">
      <c r="N63" s="107"/>
      <c r="O63" s="109"/>
      <c r="AD63" s="107"/>
    </row>
    <row r="64" spans="14:30" s="106" customFormat="1" x14ac:dyDescent="0.25">
      <c r="N64" s="107"/>
      <c r="O64" s="109"/>
      <c r="AD64" s="107"/>
    </row>
    <row r="65" spans="2:22" s="106" customFormat="1" x14ac:dyDescent="0.25">
      <c r="H65" s="141"/>
      <c r="K65" s="107"/>
      <c r="N65" s="141"/>
      <c r="P65" s="390" t="s">
        <v>171</v>
      </c>
      <c r="Q65" s="107"/>
      <c r="V65" s="129"/>
    </row>
    <row r="66" spans="2:22" s="106" customFormat="1" x14ac:dyDescent="0.25">
      <c r="K66" s="107"/>
      <c r="N66" s="107"/>
      <c r="O66" s="109"/>
      <c r="Q66" s="107"/>
      <c r="V66" s="129"/>
    </row>
    <row r="67" spans="2:22" s="121" customFormat="1" ht="21" customHeight="1" x14ac:dyDescent="0.35">
      <c r="B67" s="112" t="s">
        <v>152</v>
      </c>
      <c r="C67" s="142"/>
      <c r="D67" s="142"/>
      <c r="E67" s="142"/>
      <c r="F67" s="142"/>
      <c r="G67" s="142"/>
      <c r="H67" s="142"/>
      <c r="I67" s="143"/>
      <c r="J67" s="143"/>
      <c r="K67" s="143"/>
      <c r="L67" s="143"/>
      <c r="M67" s="143"/>
      <c r="N67" s="143"/>
      <c r="O67" s="144"/>
      <c r="P67" s="145"/>
      <c r="Q67" s="144"/>
      <c r="R67" s="143"/>
      <c r="S67" s="143"/>
    </row>
    <row r="68" spans="2:22" s="106" customFormat="1" ht="15" customHeight="1" x14ac:dyDescent="0.25">
      <c r="D68" s="146"/>
      <c r="K68" s="107"/>
      <c r="N68" s="107"/>
      <c r="O68" s="109"/>
      <c r="P68" s="147"/>
      <c r="Q68" s="107"/>
    </row>
    <row r="69" spans="2:22" ht="15" customHeight="1" x14ac:dyDescent="0.3">
      <c r="B69" s="392" t="s">
        <v>67</v>
      </c>
      <c r="C69" s="428" t="s">
        <v>33</v>
      </c>
      <c r="D69" s="429"/>
      <c r="E69" s="430"/>
      <c r="F69" s="393" t="s">
        <v>24</v>
      </c>
    </row>
    <row r="70" spans="2:22" s="106" customFormat="1" ht="15" customHeight="1" x14ac:dyDescent="0.25">
      <c r="C70" s="127" t="s">
        <v>180</v>
      </c>
      <c r="K70" s="107"/>
      <c r="N70" s="107"/>
      <c r="O70" s="109"/>
      <c r="Q70" s="107"/>
    </row>
    <row r="71" spans="2:22" s="106" customFormat="1" ht="15" customHeight="1" x14ac:dyDescent="0.25">
      <c r="B71" s="127"/>
      <c r="C71" s="127"/>
      <c r="D71" s="109"/>
      <c r="K71" s="107"/>
      <c r="N71" s="107"/>
      <c r="O71" s="109"/>
      <c r="Q71" s="107"/>
    </row>
    <row r="72" spans="2:22" ht="15" customHeight="1" x14ac:dyDescent="0.3">
      <c r="B72" s="392" t="s">
        <v>68</v>
      </c>
      <c r="C72" s="428" t="s">
        <v>39</v>
      </c>
      <c r="D72" s="429"/>
      <c r="E72" s="430"/>
      <c r="F72" s="393" t="s">
        <v>24</v>
      </c>
      <c r="H72" s="399"/>
    </row>
    <row r="73" spans="2:22" s="106" customFormat="1" ht="15" customHeight="1" x14ac:dyDescent="0.25">
      <c r="B73" s="127"/>
      <c r="C73" s="148"/>
      <c r="D73" s="109"/>
      <c r="K73" s="107"/>
      <c r="N73" s="107"/>
      <c r="O73" s="109"/>
      <c r="Q73" s="107"/>
    </row>
    <row r="74" spans="2:22" s="106" customFormat="1" x14ac:dyDescent="0.25">
      <c r="C74" s="128"/>
      <c r="K74" s="107"/>
      <c r="N74" s="107"/>
      <c r="O74" s="109"/>
      <c r="Q74" s="107"/>
    </row>
    <row r="75" spans="2:22" s="106" customFormat="1" ht="15" customHeight="1" x14ac:dyDescent="0.25">
      <c r="K75" s="107"/>
      <c r="N75" s="107"/>
      <c r="O75" s="109"/>
      <c r="Q75" s="107"/>
    </row>
    <row r="76" spans="2:22" s="150" customFormat="1" ht="15" customHeight="1" x14ac:dyDescent="0.25">
      <c r="B76" s="452"/>
      <c r="C76" s="149"/>
      <c r="N76" s="151"/>
      <c r="O76" s="108"/>
    </row>
    <row r="77" spans="2:22" s="150" customFormat="1" ht="15" customHeight="1" x14ac:dyDescent="0.25">
      <c r="B77" s="452"/>
      <c r="C77" s="149"/>
      <c r="N77" s="151"/>
      <c r="O77" s="108"/>
    </row>
    <row r="78" spans="2:22" s="150" customFormat="1" x14ac:dyDescent="0.25">
      <c r="B78" s="149"/>
      <c r="C78" s="149"/>
      <c r="N78" s="151"/>
      <c r="O78" s="108"/>
    </row>
    <row r="79" spans="2:22" s="150" customFormat="1" x14ac:dyDescent="0.25">
      <c r="N79" s="151"/>
      <c r="O79" s="108"/>
    </row>
    <row r="80" spans="2:22" s="150" customFormat="1" x14ac:dyDescent="0.25">
      <c r="N80" s="151"/>
      <c r="O80" s="108"/>
    </row>
    <row r="81" spans="2:24" s="150" customFormat="1" x14ac:dyDescent="0.25">
      <c r="N81" s="151"/>
      <c r="O81" s="108"/>
    </row>
    <row r="82" spans="2:24" s="150" customFormat="1" x14ac:dyDescent="0.25">
      <c r="B82" s="152"/>
      <c r="N82" s="151"/>
      <c r="O82" s="108"/>
    </row>
    <row r="83" spans="2:24" s="150" customFormat="1" x14ac:dyDescent="0.25">
      <c r="B83" s="152"/>
      <c r="N83" s="151"/>
      <c r="O83" s="108"/>
    </row>
    <row r="84" spans="2:24" s="150" customFormat="1" x14ac:dyDescent="0.25">
      <c r="B84" s="152"/>
      <c r="N84" s="151"/>
      <c r="O84" s="108"/>
    </row>
    <row r="85" spans="2:24" s="150" customFormat="1" x14ac:dyDescent="0.25">
      <c r="B85" s="152"/>
      <c r="N85" s="151"/>
      <c r="O85" s="108"/>
    </row>
    <row r="86" spans="2:24" s="150" customFormat="1" x14ac:dyDescent="0.25">
      <c r="B86" s="152"/>
      <c r="D86" s="153"/>
      <c r="E86" s="154"/>
      <c r="F86" s="155"/>
      <c r="G86" s="156"/>
      <c r="H86" s="156"/>
      <c r="I86" s="156"/>
      <c r="J86" s="156"/>
      <c r="K86" s="156"/>
      <c r="L86" s="156"/>
      <c r="M86" s="156"/>
      <c r="N86" s="151"/>
      <c r="O86" s="108"/>
      <c r="Q86" s="157"/>
      <c r="R86" s="154"/>
      <c r="S86" s="156"/>
      <c r="T86" s="156"/>
    </row>
    <row r="87" spans="2:24" s="106" customFormat="1" x14ac:dyDescent="0.25">
      <c r="C87" s="158"/>
      <c r="G87" s="129"/>
      <c r="K87" s="107"/>
      <c r="N87" s="107"/>
      <c r="O87" s="109"/>
      <c r="Q87" s="107"/>
    </row>
    <row r="88" spans="2:24" s="106" customFormat="1" x14ac:dyDescent="0.25">
      <c r="K88" s="107"/>
      <c r="N88" s="107"/>
      <c r="O88" s="109"/>
      <c r="Q88" s="107"/>
    </row>
    <row r="89" spans="2:24" s="106" customFormat="1" x14ac:dyDescent="0.25">
      <c r="G89" s="141"/>
      <c r="K89" s="107"/>
      <c r="N89" s="107"/>
      <c r="O89" s="109"/>
      <c r="Q89" s="107"/>
    </row>
    <row r="90" spans="2:24" s="106" customFormat="1" x14ac:dyDescent="0.25">
      <c r="D90" s="390" t="s">
        <v>182</v>
      </c>
      <c r="G90" s="141"/>
      <c r="K90" s="390" t="s">
        <v>182</v>
      </c>
      <c r="N90" s="107"/>
      <c r="O90" s="109"/>
      <c r="Q90" s="107"/>
    </row>
    <row r="91" spans="2:24" s="106" customFormat="1" x14ac:dyDescent="0.25">
      <c r="G91" s="141"/>
      <c r="K91" s="107"/>
      <c r="N91" s="107"/>
      <c r="O91" s="109"/>
      <c r="Q91" s="107"/>
    </row>
    <row r="92" spans="2:24" s="121" customFormat="1" ht="20.25" customHeight="1" x14ac:dyDescent="0.35">
      <c r="B92" s="112" t="s">
        <v>153</v>
      </c>
      <c r="C92" s="142"/>
      <c r="D92" s="142"/>
      <c r="E92" s="142"/>
      <c r="F92" s="143"/>
      <c r="G92" s="143"/>
      <c r="H92" s="143"/>
      <c r="I92" s="143"/>
      <c r="J92" s="143"/>
      <c r="K92" s="143"/>
      <c r="L92" s="143"/>
      <c r="M92" s="143"/>
      <c r="N92" s="143"/>
      <c r="O92" s="159"/>
      <c r="P92" s="145"/>
      <c r="Q92" s="143"/>
      <c r="R92" s="143"/>
      <c r="S92" s="143"/>
      <c r="T92" s="246"/>
      <c r="U92" s="246"/>
      <c r="V92" s="247"/>
      <c r="W92" s="247"/>
      <c r="X92" s="248"/>
    </row>
    <row r="93" spans="2:24" s="106" customFormat="1" ht="7.5" customHeight="1" x14ac:dyDescent="0.3">
      <c r="B93" s="160"/>
      <c r="C93" s="160"/>
      <c r="D93" s="160"/>
      <c r="F93" s="161"/>
      <c r="G93" s="111"/>
      <c r="K93" s="107"/>
      <c r="N93" s="107"/>
      <c r="O93" s="162"/>
      <c r="P93" s="163"/>
      <c r="Q93" s="162"/>
      <c r="R93" s="162"/>
      <c r="S93" s="162"/>
      <c r="T93" s="164"/>
      <c r="U93" s="164"/>
      <c r="V93" s="237"/>
      <c r="W93" s="237"/>
      <c r="X93" s="108"/>
    </row>
    <row r="94" spans="2:24" s="106" customFormat="1" ht="7.5" customHeight="1" x14ac:dyDescent="0.3">
      <c r="B94" s="160"/>
      <c r="C94" s="160"/>
      <c r="D94" s="160"/>
      <c r="E94" s="161"/>
      <c r="F94" s="109"/>
      <c r="G94" s="164"/>
      <c r="H94" s="453" t="s">
        <v>1</v>
      </c>
      <c r="I94" s="454"/>
      <c r="J94" s="454"/>
      <c r="K94" s="454"/>
      <c r="L94" s="454"/>
      <c r="M94" s="455"/>
      <c r="N94" s="107"/>
      <c r="O94" s="460" t="s">
        <v>2</v>
      </c>
      <c r="P94" s="461"/>
      <c r="Q94" s="461"/>
      <c r="R94" s="461"/>
      <c r="S94" s="462"/>
      <c r="T94" s="164"/>
      <c r="U94" s="164"/>
      <c r="V94" s="237"/>
      <c r="W94" s="237"/>
      <c r="X94" s="108"/>
    </row>
    <row r="95" spans="2:24" s="106" customFormat="1" ht="15" customHeight="1" thickBot="1" x14ac:dyDescent="0.35">
      <c r="B95" s="160"/>
      <c r="C95" s="160"/>
      <c r="D95" s="160"/>
      <c r="E95" s="161"/>
      <c r="F95" s="164"/>
      <c r="G95" s="164"/>
      <c r="H95" s="456"/>
      <c r="I95" s="457"/>
      <c r="J95" s="457"/>
      <c r="K95" s="457"/>
      <c r="L95" s="458"/>
      <c r="M95" s="459"/>
      <c r="N95" s="107"/>
      <c r="O95" s="463"/>
      <c r="P95" s="464"/>
      <c r="Q95" s="464"/>
      <c r="R95" s="464"/>
      <c r="S95" s="465"/>
      <c r="U95" s="164"/>
      <c r="V95" s="237"/>
      <c r="W95" s="237"/>
      <c r="X95" s="108"/>
    </row>
    <row r="96" spans="2:24" s="106" customFormat="1" ht="15" customHeight="1" x14ac:dyDescent="0.25">
      <c r="B96" s="160"/>
      <c r="C96" s="160"/>
      <c r="D96" s="160"/>
      <c r="E96" s="450" t="s">
        <v>28</v>
      </c>
      <c r="F96" s="467" t="s">
        <v>0</v>
      </c>
      <c r="G96" s="468"/>
      <c r="H96" s="439" t="s">
        <v>37</v>
      </c>
      <c r="I96" s="440"/>
      <c r="J96" s="439" t="s">
        <v>38</v>
      </c>
      <c r="K96" s="469"/>
      <c r="L96" s="419" t="s">
        <v>40</v>
      </c>
      <c r="M96" s="420"/>
      <c r="N96" s="107"/>
      <c r="O96" s="472" t="s">
        <v>52</v>
      </c>
      <c r="P96" s="473"/>
      <c r="Q96" s="446" t="s">
        <v>54</v>
      </c>
      <c r="R96" s="447"/>
      <c r="S96" s="450" t="s">
        <v>71</v>
      </c>
      <c r="U96" s="164"/>
      <c r="V96" s="237"/>
      <c r="W96" s="237"/>
      <c r="X96" s="108"/>
    </row>
    <row r="97" spans="1:27" s="106" customFormat="1" ht="15" customHeight="1" x14ac:dyDescent="0.25">
      <c r="A97" s="150"/>
      <c r="B97" s="160"/>
      <c r="D97" s="150"/>
      <c r="E97" s="451"/>
      <c r="F97" s="439"/>
      <c r="G97" s="440"/>
      <c r="H97" s="439"/>
      <c r="I97" s="440"/>
      <c r="J97" s="439"/>
      <c r="K97" s="469"/>
      <c r="L97" s="421"/>
      <c r="M97" s="422"/>
      <c r="N97" s="107"/>
      <c r="O97" s="474"/>
      <c r="P97" s="475"/>
      <c r="Q97" s="448"/>
      <c r="R97" s="449"/>
      <c r="S97" s="451"/>
      <c r="U97" s="164"/>
      <c r="V97" s="237"/>
      <c r="W97" s="237"/>
      <c r="X97" s="108"/>
    </row>
    <row r="98" spans="1:27" s="106" customFormat="1" ht="15" customHeight="1" x14ac:dyDescent="0.25">
      <c r="A98" s="150"/>
      <c r="B98" s="160"/>
      <c r="D98" s="150"/>
      <c r="E98" s="451"/>
      <c r="F98" s="439"/>
      <c r="G98" s="440"/>
      <c r="H98" s="439"/>
      <c r="I98" s="440"/>
      <c r="J98" s="439"/>
      <c r="K98" s="469"/>
      <c r="L98" s="421"/>
      <c r="M98" s="422"/>
      <c r="N98" s="107"/>
      <c r="O98" s="474"/>
      <c r="P98" s="475"/>
      <c r="Q98" s="448"/>
      <c r="R98" s="449"/>
      <c r="S98" s="451"/>
      <c r="U98" s="164"/>
      <c r="V98" s="237"/>
      <c r="W98" s="237"/>
      <c r="X98" s="108"/>
    </row>
    <row r="99" spans="1:27" s="106" customFormat="1" ht="15" customHeight="1" x14ac:dyDescent="0.25">
      <c r="A99" s="150"/>
      <c r="B99" s="160"/>
      <c r="D99" s="150"/>
      <c r="E99" s="466"/>
      <c r="F99" s="165" t="s">
        <v>21</v>
      </c>
      <c r="G99" s="166" t="s">
        <v>22</v>
      </c>
      <c r="H99" s="167" t="s">
        <v>21</v>
      </c>
      <c r="I99" s="168" t="s">
        <v>22</v>
      </c>
      <c r="J99" s="167" t="s">
        <v>21</v>
      </c>
      <c r="K99" s="168" t="s">
        <v>22</v>
      </c>
      <c r="L99" s="169" t="s">
        <v>21</v>
      </c>
      <c r="M99" s="170" t="s">
        <v>22</v>
      </c>
      <c r="N99" s="107"/>
      <c r="O99" s="167" t="s">
        <v>21</v>
      </c>
      <c r="P99" s="171" t="s">
        <v>22</v>
      </c>
      <c r="Q99" s="167" t="s">
        <v>21</v>
      </c>
      <c r="R99" s="171" t="s">
        <v>22</v>
      </c>
      <c r="S99" s="172" t="s">
        <v>22</v>
      </c>
      <c r="U99" s="164"/>
      <c r="V99" s="237"/>
      <c r="W99" s="237"/>
      <c r="X99" s="108"/>
    </row>
    <row r="100" spans="1:27" s="106" customFormat="1" ht="15" customHeight="1" x14ac:dyDescent="0.25">
      <c r="C100" s="436" t="s">
        <v>23</v>
      </c>
      <c r="D100" s="337">
        <v>2014</v>
      </c>
      <c r="E100" s="335" cm="1">
        <f t="array" ref="E100">SUMPRODUCT(('data NACE'!$A$3:$A$2210='Tool NACE-sectoren'!$A$2)*('data NACE'!$C$3:$C$2210='data NACE'!$C$3)*('data NACE'!$D$2:$T$2=D100)*('data NACE'!$D$3:$T$2210))</f>
        <v>207436</v>
      </c>
      <c r="F100" s="174"/>
      <c r="G100" s="175"/>
      <c r="H100" s="176"/>
      <c r="I100" s="177"/>
      <c r="J100" s="178"/>
      <c r="K100" s="179"/>
      <c r="L100" s="180"/>
      <c r="M100" s="181"/>
      <c r="N100" s="182"/>
      <c r="O100" s="176" cm="1">
        <f t="array" ref="O100">SUMPRODUCT(('data NACE'!$A$3:$A$2210='Tool NACE-sectoren'!$A$2)*('data NACE'!$C$3:$C$2210='data NACE'!$C$17)*('data NACE'!$D$2:$T$2=D100)*('data NACE'!$D$3:$T$2210))</f>
        <v>30780</v>
      </c>
      <c r="P100" s="183">
        <f>O100/$E100*100</f>
        <v>14.838311575618505</v>
      </c>
      <c r="Q100" s="174"/>
      <c r="R100" s="184"/>
      <c r="S100" s="185"/>
      <c r="U100" s="249"/>
      <c r="V100" s="250"/>
      <c r="W100" s="249"/>
      <c r="X100" s="108"/>
    </row>
    <row r="101" spans="1:27" s="106" customFormat="1" ht="15" customHeight="1" x14ac:dyDescent="0.25">
      <c r="B101" s="186"/>
      <c r="C101" s="437"/>
      <c r="D101" s="338">
        <v>2015</v>
      </c>
      <c r="E101" s="335" cm="1">
        <f t="array" ref="E101">SUMPRODUCT(('data NACE'!$A$3:$A$2210='Tool NACE-sectoren'!$A$2)*('data NACE'!$C$3:$C$2210='data NACE'!$C$3)*('data NACE'!$D$2:$T$2=D101)*('data NACE'!$D$3:$T$2210))</f>
        <v>210948</v>
      </c>
      <c r="F101" s="188">
        <f>E101-E100</f>
        <v>3512</v>
      </c>
      <c r="G101" s="189">
        <f>F101/$E100*100</f>
        <v>1.6930523149308703</v>
      </c>
      <c r="H101" s="190">
        <f>MAX(F101,0)</f>
        <v>3512</v>
      </c>
      <c r="I101" s="189">
        <f t="shared" ref="I101:I106" si="0">H101/$E100*100</f>
        <v>1.6930523149308703</v>
      </c>
      <c r="J101" s="191" cm="1">
        <f t="array" ref="J101">SUMPRODUCT(('data NACE'!$A$3:$A$2210='Tool NACE-sectoren'!$A$2)*('data NACE'!$C$3:$C$2210='data NACE'!$C$34)*('data NACE'!$D$2:$T$2=D101)*('data NACE'!$D$3:$T$2210))</f>
        <v>15961.023939203345</v>
      </c>
      <c r="K101" s="192">
        <f>J101/$E100*100</f>
        <v>7.6944329524303132</v>
      </c>
      <c r="L101" s="193">
        <f t="shared" ref="L101:L106" si="1">H101+J101</f>
        <v>19473.023939203347</v>
      </c>
      <c r="M101" s="194">
        <f>L101/$E100*100</f>
        <v>9.3874852673611837</v>
      </c>
      <c r="N101" s="182"/>
      <c r="O101" s="190" cm="1">
        <f t="array" ref="O101">SUMPRODUCT(('data NACE'!$A$3:$A$2210='Tool NACE-sectoren'!$A$2)*('data NACE'!$C$3:$C$2210='data NACE'!$C$17)*('data NACE'!$D$2:$T$2=D101)*('data NACE'!$D$3:$T$2210))</f>
        <v>31997</v>
      </c>
      <c r="P101" s="195">
        <f t="shared" ref="P101:P106" si="2">O101/$E101*100</f>
        <v>15.168193109202269</v>
      </c>
      <c r="Q101" s="188" cm="1">
        <f t="array" ref="Q101">SUMPRODUCT(('data NACE'!$A$3:$A$2210='Tool NACE-sectoren'!$A$2)*('data NACE'!$C$3:$C$2210='data NACE'!$C$31)*('data NACE'!$D$2:$T$2=D101)*('data NACE'!$D$3:$T$2210))</f>
        <v>2793.5323990090346</v>
      </c>
      <c r="R101" s="196">
        <f>Q101/$E100*100</f>
        <v>1.3466960407108866</v>
      </c>
      <c r="S101" s="197" cm="1">
        <f t="array" ref="S101">SUMPRODUCT(('data NACE'!$A$3:$A$2210='Tool NACE-sectoren'!$A$2)*('data NACE'!$C$3:$C$2210='data NACE'!$C$33)*('data NACE'!$D$2:$T$2=D101)*('data NACE'!$D$3:$T$2210))*100</f>
        <v>17.502212951059999</v>
      </c>
      <c r="U101" s="206"/>
      <c r="V101" s="251"/>
      <c r="W101" s="206"/>
      <c r="X101" s="108"/>
    </row>
    <row r="102" spans="1:27" s="106" customFormat="1" ht="15" customHeight="1" x14ac:dyDescent="0.25">
      <c r="B102" s="186"/>
      <c r="C102" s="437"/>
      <c r="D102" s="338">
        <v>2016</v>
      </c>
      <c r="E102" s="335" cm="1">
        <f t="array" ref="E102">SUMPRODUCT(('data NACE'!$A$3:$A$2210='Tool NACE-sectoren'!$A$2)*('data NACE'!$C$3:$C$2210='data NACE'!$C$3)*('data NACE'!$D$2:$T$2=D102)*('data NACE'!$D$3:$T$2210))</f>
        <v>212237</v>
      </c>
      <c r="F102" s="188">
        <f t="shared" ref="F102:F105" si="3">E102-E101</f>
        <v>1289</v>
      </c>
      <c r="G102" s="189">
        <f t="shared" ref="G102:G106" si="4">F102/$E101*100</f>
        <v>0.61105106471737114</v>
      </c>
      <c r="H102" s="190">
        <f t="shared" ref="H102:H125" si="5">MAX(F102,0)</f>
        <v>1289</v>
      </c>
      <c r="I102" s="189">
        <f t="shared" si="0"/>
        <v>0.61105106471737114</v>
      </c>
      <c r="J102" s="191" cm="1">
        <f t="array" ref="J102">SUMPRODUCT(('data NACE'!$A$3:$A$2210='Tool NACE-sectoren'!$A$2)*('data NACE'!$C$3:$C$2210='data NACE'!$C$34)*('data NACE'!$D$2:$T$2=D102)*('data NACE'!$D$3:$T$2210))</f>
        <v>17570.388824393875</v>
      </c>
      <c r="K102" s="192">
        <f t="shared" ref="K102:K106" si="6">J102/$E101*100</f>
        <v>8.3292512014306244</v>
      </c>
      <c r="L102" s="193">
        <f t="shared" si="1"/>
        <v>18859.388824393875</v>
      </c>
      <c r="M102" s="194">
        <f t="shared" ref="M102:M106" si="7">L102/$E101*100</f>
        <v>8.9403022661479952</v>
      </c>
      <c r="N102" s="182"/>
      <c r="O102" s="190" cm="1">
        <f t="array" ref="O102">SUMPRODUCT(('data NACE'!$A$3:$A$2210='Tool NACE-sectoren'!$A$2)*('data NACE'!$C$3:$C$2210='data NACE'!$C$17)*('data NACE'!$D$2:$T$2=D102)*('data NACE'!$D$3:$T$2210))</f>
        <v>33720</v>
      </c>
      <c r="P102" s="195">
        <f t="shared" si="2"/>
        <v>15.887898905468886</v>
      </c>
      <c r="Q102" s="188" cm="1">
        <f t="array" ref="Q102">SUMPRODUCT(('data NACE'!$A$3:$A$2210='Tool NACE-sectoren'!$A$2)*('data NACE'!$C$3:$C$2210='data NACE'!$C$31)*('data NACE'!$D$2:$T$2=D102)*('data NACE'!$D$3:$T$2210))</f>
        <v>3180.8368490541543</v>
      </c>
      <c r="R102" s="196">
        <f t="shared" ref="R102:R106" si="8">Q102/$E101*100</f>
        <v>1.5078772252186103</v>
      </c>
      <c r="S102" s="197" cm="1">
        <f t="array" ref="S102">SUMPRODUCT(('data NACE'!$A$3:$A$2210='Tool NACE-sectoren'!$A$2)*('data NACE'!$C$3:$C$2210='data NACE'!$C$33)*('data NACE'!$D$2:$T$2=D102)*('data NACE'!$D$3:$T$2210))*100</f>
        <v>18.10339475605705</v>
      </c>
      <c r="U102" s="252"/>
      <c r="V102" s="251"/>
      <c r="W102" s="206"/>
      <c r="X102" s="108"/>
    </row>
    <row r="103" spans="1:27" s="106" customFormat="1" ht="15" customHeight="1" x14ac:dyDescent="0.25">
      <c r="B103" s="186"/>
      <c r="C103" s="437"/>
      <c r="D103" s="338">
        <v>2017</v>
      </c>
      <c r="E103" s="335" cm="1">
        <f t="array" ref="E103">SUMPRODUCT(('data NACE'!$A$3:$A$2210='Tool NACE-sectoren'!$A$2)*('data NACE'!$C$3:$C$2210='data NACE'!$C$3)*('data NACE'!$D$2:$T$2=D103)*('data NACE'!$D$3:$T$2210))</f>
        <v>214230</v>
      </c>
      <c r="F103" s="188">
        <f t="shared" si="3"/>
        <v>1993</v>
      </c>
      <c r="G103" s="189">
        <f t="shared" si="4"/>
        <v>0.93904455867732761</v>
      </c>
      <c r="H103" s="190">
        <f t="shared" si="5"/>
        <v>1993</v>
      </c>
      <c r="I103" s="189">
        <f t="shared" si="0"/>
        <v>0.93904455867732761</v>
      </c>
      <c r="J103" s="191" cm="1">
        <f t="array" ref="J103">SUMPRODUCT(('data NACE'!$A$3:$A$2210='Tool NACE-sectoren'!$A$2)*('data NACE'!$C$3:$C$2210='data NACE'!$C$34)*('data NACE'!$D$2:$T$2=D103)*('data NACE'!$D$3:$T$2210))</f>
        <v>17174.618097693201</v>
      </c>
      <c r="K103" s="192">
        <f t="shared" si="6"/>
        <v>8.0921884957350514</v>
      </c>
      <c r="L103" s="193">
        <f t="shared" si="1"/>
        <v>19167.618097693201</v>
      </c>
      <c r="M103" s="194">
        <f t="shared" si="7"/>
        <v>9.0312330544123789</v>
      </c>
      <c r="N103" s="182"/>
      <c r="O103" s="190" cm="1">
        <f t="array" ref="O103">SUMPRODUCT(('data NACE'!$A$3:$A$2210='Tool NACE-sectoren'!$A$2)*('data NACE'!$C$3:$C$2210='data NACE'!$C$17)*('data NACE'!$D$2:$T$2=D103)*('data NACE'!$D$3:$T$2210))</f>
        <v>35677</v>
      </c>
      <c r="P103" s="195">
        <f t="shared" si="2"/>
        <v>16.653596601783129</v>
      </c>
      <c r="Q103" s="188" cm="1">
        <f t="array" ref="Q103">SUMPRODUCT(('data NACE'!$A$3:$A$2210='Tool NACE-sectoren'!$A$2)*('data NACE'!$C$3:$C$2210='data NACE'!$C$31)*('data NACE'!$D$2:$T$2=D103)*('data NACE'!$D$3:$T$2210))</f>
        <v>3313.9647133452809</v>
      </c>
      <c r="R103" s="196">
        <f t="shared" si="8"/>
        <v>1.5614453244935054</v>
      </c>
      <c r="S103" s="197" cm="1">
        <f t="array" ref="S103">SUMPRODUCT(('data NACE'!$A$3:$A$2210='Tool NACE-sectoren'!$A$2)*('data NACE'!$C$3:$C$2210='data NACE'!$C$33)*('data NACE'!$D$2:$T$2=D103)*('data NACE'!$D$3:$T$2210))*100</f>
        <v>19.295711232090767</v>
      </c>
      <c r="U103" s="252"/>
      <c r="V103" s="251"/>
      <c r="W103" s="206"/>
      <c r="X103" s="108"/>
    </row>
    <row r="104" spans="1:27" s="106" customFormat="1" ht="15" customHeight="1" x14ac:dyDescent="0.25">
      <c r="B104" s="186"/>
      <c r="C104" s="437"/>
      <c r="D104" s="338">
        <v>2018</v>
      </c>
      <c r="E104" s="335" cm="1">
        <f t="array" ref="E104">SUMPRODUCT(('data NACE'!$A$3:$A$2210='Tool NACE-sectoren'!$A$2)*('data NACE'!$C$3:$C$2210='data NACE'!$C$3)*('data NACE'!$D$2:$T$2=D104)*('data NACE'!$D$3:$T$2210))</f>
        <v>216228</v>
      </c>
      <c r="F104" s="188">
        <f t="shared" si="3"/>
        <v>1998</v>
      </c>
      <c r="G104" s="189">
        <f t="shared" si="4"/>
        <v>0.932642487046632</v>
      </c>
      <c r="H104" s="190">
        <f t="shared" si="5"/>
        <v>1998</v>
      </c>
      <c r="I104" s="189">
        <f t="shared" si="0"/>
        <v>0.932642487046632</v>
      </c>
      <c r="J104" s="191" cm="1">
        <f t="array" ref="J104">SUMPRODUCT(('data NACE'!$A$3:$A$2210='Tool NACE-sectoren'!$A$2)*('data NACE'!$C$3:$C$2210='data NACE'!$C$34)*('data NACE'!$D$2:$T$2=D104)*('data NACE'!$D$3:$T$2210))</f>
        <v>17379.806114772808</v>
      </c>
      <c r="K104" s="192">
        <f t="shared" si="6"/>
        <v>8.1126854851201085</v>
      </c>
      <c r="L104" s="193">
        <f t="shared" si="1"/>
        <v>19377.806114772808</v>
      </c>
      <c r="M104" s="194">
        <f t="shared" si="7"/>
        <v>9.0453279721667403</v>
      </c>
      <c r="N104" s="182"/>
      <c r="O104" s="190" cm="1">
        <f t="array" ref="O104">SUMPRODUCT(('data NACE'!$A$3:$A$2210='Tool NACE-sectoren'!$A$2)*('data NACE'!$C$3:$C$2210='data NACE'!$C$17)*('data NACE'!$D$2:$T$2=D104)*('data NACE'!$D$3:$T$2210))</f>
        <v>38201</v>
      </c>
      <c r="P104" s="195">
        <f t="shared" si="2"/>
        <v>17.666999648519155</v>
      </c>
      <c r="Q104" s="188" cm="1">
        <f t="array" ref="Q104">SUMPRODUCT(('data NACE'!$A$3:$A$2210='Tool NACE-sectoren'!$A$2)*('data NACE'!$C$3:$C$2210='data NACE'!$C$31)*('data NACE'!$D$2:$T$2=D104)*('data NACE'!$D$3:$T$2210))</f>
        <v>3585.7279049141316</v>
      </c>
      <c r="R104" s="196">
        <f t="shared" si="8"/>
        <v>1.6737748704262387</v>
      </c>
      <c r="S104" s="197" cm="1">
        <f t="array" ref="S104">SUMPRODUCT(('data NACE'!$A$3:$A$2210='Tool NACE-sectoren'!$A$2)*('data NACE'!$C$3:$C$2210='data NACE'!$C$33)*('data NACE'!$D$2:$T$2=D104)*('data NACE'!$D$3:$T$2210))*100</f>
        <v>20.631575986720982</v>
      </c>
      <c r="U104" s="252"/>
      <c r="V104" s="251"/>
      <c r="W104" s="206"/>
      <c r="X104" s="108"/>
    </row>
    <row r="105" spans="1:27" s="106" customFormat="1" ht="15" customHeight="1" x14ac:dyDescent="0.25">
      <c r="B105" s="186"/>
      <c r="C105" s="437"/>
      <c r="D105" s="338">
        <v>2019</v>
      </c>
      <c r="E105" s="335" cm="1">
        <f t="array" ref="E105">SUMPRODUCT(('data NACE'!$A$3:$A$2210='Tool NACE-sectoren'!$A$2)*('data NACE'!$C$3:$C$2210='data NACE'!$C$3)*('data NACE'!$D$2:$T$2=D105)*('data NACE'!$D$3:$T$2210))</f>
        <v>218715</v>
      </c>
      <c r="F105" s="188">
        <f t="shared" si="3"/>
        <v>2487</v>
      </c>
      <c r="G105" s="189">
        <f t="shared" si="4"/>
        <v>1.1501748154725568</v>
      </c>
      <c r="H105" s="190">
        <f>MAX(F105,0)</f>
        <v>2487</v>
      </c>
      <c r="I105" s="189">
        <f t="shared" si="0"/>
        <v>1.1501748154725568</v>
      </c>
      <c r="J105" s="191" cm="1">
        <f t="array" ref="J105">SUMPRODUCT(('data NACE'!$A$3:$A$2210='Tool NACE-sectoren'!$A$2)*('data NACE'!$C$3:$C$2210='data NACE'!$C$34)*('data NACE'!$D$2:$T$2=D105)*('data NACE'!$D$3:$T$2210))</f>
        <v>17456.302771454451</v>
      </c>
      <c r="K105" s="192">
        <f t="shared" si="6"/>
        <v>8.0731000478450756</v>
      </c>
      <c r="L105" s="193">
        <f t="shared" si="1"/>
        <v>19943.302771454451</v>
      </c>
      <c r="M105" s="194">
        <f t="shared" si="7"/>
        <v>9.2232748633176342</v>
      </c>
      <c r="N105" s="182"/>
      <c r="O105" s="190" cm="1">
        <f t="array" ref="O105">SUMPRODUCT(('data NACE'!$A$3:$A$2210='Tool NACE-sectoren'!$A$2)*('data NACE'!$C$3:$C$2210='data NACE'!$C$17)*('data NACE'!$D$2:$T$2=D105)*('data NACE'!$D$3:$T$2210))</f>
        <v>40505</v>
      </c>
      <c r="P105" s="195">
        <f t="shared" si="2"/>
        <v>18.519534554100083</v>
      </c>
      <c r="Q105" s="188" cm="1">
        <f t="array" ref="Q105">SUMPRODUCT(('data NACE'!$A$3:$A$2210='Tool NACE-sectoren'!$A$2)*('data NACE'!$C$3:$C$2210='data NACE'!$C$31)*('data NACE'!$D$2:$T$2=D105)*('data NACE'!$D$3:$T$2210))</f>
        <v>3990.9312737122154</v>
      </c>
      <c r="R105" s="196">
        <f t="shared" si="8"/>
        <v>1.8457051231626873</v>
      </c>
      <c r="S105" s="197" cm="1">
        <f t="array" ref="S105">SUMPRODUCT(('data NACE'!$A$3:$A$2210='Tool NACE-sectoren'!$A$2)*('data NACE'!$C$3:$C$2210='data NACE'!$C$33)*('data NACE'!$D$2:$T$2=D105)*('data NACE'!$D$3:$T$2210))*100</f>
        <v>22.862408643818984</v>
      </c>
      <c r="U105" s="252"/>
      <c r="V105" s="251"/>
      <c r="W105" s="206"/>
      <c r="X105" s="108"/>
    </row>
    <row r="106" spans="1:27" s="106" customFormat="1" ht="15" customHeight="1" x14ac:dyDescent="0.25">
      <c r="B106" s="186"/>
      <c r="C106" s="437"/>
      <c r="D106" s="338">
        <v>2020</v>
      </c>
      <c r="E106" s="335" cm="1">
        <f t="array" ref="E106">SUMPRODUCT(('data NACE'!$A$3:$A$2210='Tool NACE-sectoren'!$A$2)*('data NACE'!$C$3:$C$2210='data NACE'!$C$3)*('data NACE'!$D$2:$T$2=D106)*('data NACE'!$D$3:$T$2210))</f>
        <v>222028</v>
      </c>
      <c r="F106" s="188">
        <f>E106-E105</f>
        <v>3313</v>
      </c>
      <c r="G106" s="189">
        <f t="shared" si="4"/>
        <v>1.5147566467777702</v>
      </c>
      <c r="H106" s="190">
        <f t="shared" ref="H106" si="9">MAX(F106,0)</f>
        <v>3313</v>
      </c>
      <c r="I106" s="189">
        <f t="shared" si="0"/>
        <v>1.5147566467777702</v>
      </c>
      <c r="J106" s="191" cm="1">
        <f t="array" ref="J106">SUMPRODUCT(('data NACE'!$A$3:$A$2210='Tool NACE-sectoren'!$A$2)*('data NACE'!$C$3:$C$2210='data NACE'!$C$34)*('data NACE'!$D$2:$T$2=D106)*('data NACE'!$D$3:$T$2210))</f>
        <v>17565.043089463386</v>
      </c>
      <c r="K106" s="192">
        <f t="shared" si="6"/>
        <v>8.0310189467861761</v>
      </c>
      <c r="L106" s="193">
        <f t="shared" si="1"/>
        <v>20878.043089463386</v>
      </c>
      <c r="M106" s="194">
        <f t="shared" si="7"/>
        <v>9.5457755935639472</v>
      </c>
      <c r="N106" s="182"/>
      <c r="O106" s="190" cm="1">
        <f t="array" ref="O106">SUMPRODUCT(('data NACE'!$A$3:$A$2210='Tool NACE-sectoren'!$A$2)*('data NACE'!$C$3:$C$2210='data NACE'!$C$17)*('data NACE'!$D$2:$T$2=D106)*('data NACE'!$D$3:$T$2210))</f>
        <v>43184</v>
      </c>
      <c r="P106" s="195">
        <f t="shared" si="2"/>
        <v>19.449799124434755</v>
      </c>
      <c r="Q106" s="188" cm="1">
        <f t="array" ref="Q106">SUMPRODUCT(('data NACE'!$A$3:$A$2210='Tool NACE-sectoren'!$A$2)*('data NACE'!$C$3:$C$2210='data NACE'!$C$31)*('data NACE'!$D$2:$T$2=D106)*('data NACE'!$D$3:$T$2210))</f>
        <v>4412.5814837183207</v>
      </c>
      <c r="R106" s="196">
        <f t="shared" si="8"/>
        <v>2.0175029073078301</v>
      </c>
      <c r="S106" s="197" cm="1">
        <f t="array" ref="S106">SUMPRODUCT(('data NACE'!$A$3:$A$2210='Tool NACE-sectoren'!$A$2)*('data NACE'!$C$3:$C$2210='data NACE'!$C$33)*('data NACE'!$D$2:$T$2=D106)*('data NACE'!$D$3:$T$2210))*100</f>
        <v>25.121381491886368</v>
      </c>
      <c r="U106" s="252"/>
      <c r="V106" s="251"/>
      <c r="W106" s="206"/>
      <c r="X106" s="108"/>
    </row>
    <row r="107" spans="1:27" s="106" customFormat="1" ht="15" customHeight="1" x14ac:dyDescent="0.25">
      <c r="C107" s="437"/>
      <c r="D107" s="339">
        <v>2021</v>
      </c>
      <c r="E107" s="335" cm="1">
        <f t="array" ref="E107">SUMPRODUCT(('data NACE'!$A$3:$A$2210='Tool NACE-sectoren'!$A$2)*('data NACE'!$C$3:$C$2210='data NACE'!$C$3)*('data NACE'!$D$2:$T$2=D107)*('data NACE'!$D$3:$T$2210))</f>
        <v>227715</v>
      </c>
      <c r="F107" s="188">
        <f>E107-E106</f>
        <v>5687</v>
      </c>
      <c r="G107" s="189">
        <f>F107/$E106*100</f>
        <v>2.561388653683319</v>
      </c>
      <c r="H107" s="190">
        <f>MAX(F107,0)</f>
        <v>5687</v>
      </c>
      <c r="I107" s="189">
        <f>H107/$E106*100</f>
        <v>2.561388653683319</v>
      </c>
      <c r="J107" s="191" cm="1">
        <f t="array" ref="J107">SUMPRODUCT(('data NACE'!$A$3:$A$2210='Tool NACE-sectoren'!$A$2)*('data NACE'!$C$3:$C$2210='data NACE'!$C$34)*('data NACE'!$D$2:$T$2=D107)*('data NACE'!$D$3:$T$2210))</f>
        <v>16883.699383671268</v>
      </c>
      <c r="K107" s="192">
        <f>J107/$E106*100</f>
        <v>7.6043108903702539</v>
      </c>
      <c r="L107" s="193">
        <f>H107+J107</f>
        <v>22570.699383671268</v>
      </c>
      <c r="M107" s="194">
        <f>L107/$E106*100</f>
        <v>10.165699544053574</v>
      </c>
      <c r="N107" s="182"/>
      <c r="O107" s="190" cm="1">
        <f t="array" ref="O107">SUMPRODUCT(('data NACE'!$A$3:$A$2210='Tool NACE-sectoren'!$A$2)*('data NACE'!$C$3:$C$2210='data NACE'!$C$17)*('data NACE'!$D$2:$T$2=D107)*('data NACE'!$D$3:$T$2210))</f>
        <v>44715</v>
      </c>
      <c r="P107" s="195">
        <f>O107/$E107*100</f>
        <v>19.636387589750345</v>
      </c>
      <c r="Q107" s="188" cm="1">
        <f t="array" ref="Q107">SUMPRODUCT(('data NACE'!$A$3:$A$2210='Tool NACE-sectoren'!$A$2)*('data NACE'!$C$3:$C$2210='data NACE'!$C$31)*('data NACE'!$D$2:$T$2=D107)*('data NACE'!$D$3:$T$2210))</f>
        <v>4710.4027002231733</v>
      </c>
      <c r="R107" s="196">
        <f>Q107/$E106*100</f>
        <v>2.1215354370724295</v>
      </c>
      <c r="S107" s="197" cm="1">
        <f t="array" ref="S107">SUMPRODUCT(('data NACE'!$A$3:$A$2210='Tool NACE-sectoren'!$A$2)*('data NACE'!$C$3:$C$2210='data NACE'!$C$33)*('data NACE'!$D$2:$T$2=D107)*('data NACE'!$D$3:$T$2210))*100</f>
        <v>27.899114958056792</v>
      </c>
      <c r="U107" s="252"/>
      <c r="V107" s="251"/>
      <c r="W107" s="206"/>
      <c r="X107" s="108"/>
    </row>
    <row r="108" spans="1:27" s="106" customFormat="1" ht="15" customHeight="1" x14ac:dyDescent="0.25">
      <c r="C108" s="437"/>
      <c r="D108" s="339">
        <v>2022</v>
      </c>
      <c r="E108" s="335" cm="1">
        <f t="array" ref="E108">SUMPRODUCT(('data NACE'!$A$3:$A$2210='Tool NACE-sectoren'!$A$2)*('data NACE'!$C$3:$C$2210='data NACE'!$C$3)*('data NACE'!$D$2:$T$2=D108)*('data NACE'!$D$3:$T$2210))</f>
        <v>233008</v>
      </c>
      <c r="F108" s="188">
        <f t="shared" ref="F108" si="10">E108-E107</f>
        <v>5293</v>
      </c>
      <c r="G108" s="189">
        <f t="shared" ref="G108" si="11">F108/$E107*100</f>
        <v>2.3243967239751444</v>
      </c>
      <c r="H108" s="190">
        <f t="shared" ref="H108" si="12">MAX(F108,0)</f>
        <v>5293</v>
      </c>
      <c r="I108" s="189">
        <f t="shared" ref="I108" si="13">H108/$E107*100</f>
        <v>2.3243967239751444</v>
      </c>
      <c r="J108" s="191" cm="1">
        <f t="array" ref="J108">SUMPRODUCT(('data NACE'!$A$3:$A$2210='Tool NACE-sectoren'!$A$2)*('data NACE'!$C$3:$C$2210='data NACE'!$C$34)*('data NACE'!$D$2:$T$2=D108)*('data NACE'!$D$3:$T$2210))</f>
        <v>17887.733753151548</v>
      </c>
      <c r="K108" s="192">
        <f t="shared" ref="K108" si="14">J108/$E107*100</f>
        <v>7.8553164056612639</v>
      </c>
      <c r="L108" s="193">
        <f t="shared" ref="L108" si="15">H108+J108</f>
        <v>23180.733753151548</v>
      </c>
      <c r="M108" s="194">
        <f t="shared" ref="M108" si="16">L108/$E107*100</f>
        <v>10.179713129636408</v>
      </c>
      <c r="N108" s="182"/>
      <c r="O108" s="190" cm="1">
        <f t="array" ref="O108">SUMPRODUCT(('data NACE'!$A$3:$A$2210='Tool NACE-sectoren'!$A$2)*('data NACE'!$C$3:$C$2210='data NACE'!$C$17)*('data NACE'!$D$2:$T$2=D108)*('data NACE'!$D$3:$T$2210))</f>
        <v>45780</v>
      </c>
      <c r="P108" s="195">
        <f t="shared" ref="P108" si="17">O108/$E108*100</f>
        <v>19.647394080889928</v>
      </c>
      <c r="Q108" s="188" cm="1">
        <f t="array" ref="Q108">SUMPRODUCT(('data NACE'!$A$3:$A$2210='Tool NACE-sectoren'!$A$2)*('data NACE'!$C$3:$C$2210='data NACE'!$C$31)*('data NACE'!$D$2:$T$2=D108)*('data NACE'!$D$3:$T$2210))</f>
        <v>5152.9681802814084</v>
      </c>
      <c r="R108" s="196">
        <f t="shared" ref="R108" si="18">Q108/$E107*100</f>
        <v>2.2629023912704072</v>
      </c>
      <c r="S108" s="197" cm="1">
        <f t="array" ref="S108">SUMPRODUCT(('data NACE'!$A$3:$A$2210='Tool NACE-sectoren'!$A$2)*('data NACE'!$C$3:$C$2210='data NACE'!$C$33)*('data NACE'!$D$2:$T$2=D108)*('data NACE'!$D$3:$T$2210))*100</f>
        <v>28.807272354294373</v>
      </c>
      <c r="U108" s="252"/>
      <c r="V108" s="251"/>
      <c r="W108" s="206"/>
      <c r="X108" s="108"/>
    </row>
    <row r="109" spans="1:27" s="106" customFormat="1" ht="15" customHeight="1" x14ac:dyDescent="0.25">
      <c r="C109" s="438"/>
      <c r="D109" s="339" t="s">
        <v>181</v>
      </c>
      <c r="E109" s="335" cm="1">
        <f t="array" ref="E109">SUMPRODUCT(('data NACE'!$A$3:$A$2210='Tool NACE-sectoren'!$A$2)*('data NACE'!$C$3:$C$2210='data NACE'!$C$3)*('data NACE'!$D$2:$T$2=D109)*('data NACE'!$D$3:$T$2210))</f>
        <v>236455.19156013685</v>
      </c>
      <c r="F109" s="188">
        <f>E109-E108</f>
        <v>3447.1915601368528</v>
      </c>
      <c r="G109" s="189">
        <f>F109/$E108*100</f>
        <v>1.4794305603828422</v>
      </c>
      <c r="H109" s="190">
        <f>MAX(F109,0)</f>
        <v>3447.1915601368528</v>
      </c>
      <c r="I109" s="189">
        <f>H109/$E108*100</f>
        <v>1.4794305603828422</v>
      </c>
      <c r="J109" s="191" cm="1">
        <f t="array" ref="J109">SUMPRODUCT(('data NACE'!$A$3:$A$2210='Tool NACE-sectoren'!$A$2)*('data NACE'!$C$3:$C$2210='data NACE'!$C$34)*('data NACE'!$D$2:$T$2=D109)*('data NACE'!$D$3:$T$2210))</f>
        <v>19457.607042725038</v>
      </c>
      <c r="K109" s="192">
        <f>J109/$E108*100</f>
        <v>8.3506175936985159</v>
      </c>
      <c r="L109" s="193">
        <f>H109+J109</f>
        <v>22904.798602861891</v>
      </c>
      <c r="M109" s="194">
        <f>L109/$E108*100</f>
        <v>9.8300481540813589</v>
      </c>
      <c r="N109" s="182"/>
      <c r="O109" s="190" cm="1">
        <f t="array" ref="O109">SUMPRODUCT(('data NACE'!$A$3:$A$2210='Tool NACE-sectoren'!$A$2)*('data NACE'!$C$3:$C$2210='data NACE'!$C$17)*('data NACE'!$D$2:$T$2=D109)*('data NACE'!$D$3:$T$2210))</f>
        <v>44885.753588729698</v>
      </c>
      <c r="P109" s="195">
        <f>O109/$E109*100</f>
        <v>18.982773561693637</v>
      </c>
      <c r="Q109" s="188" cm="1">
        <f t="array" ref="Q109">SUMPRODUCT(('data NACE'!$A$3:$A$2210='Tool NACE-sectoren'!$A$2)*('data NACE'!$C$3:$C$2210='data NACE'!$C$31)*('data NACE'!$D$2:$T$2=D109)*('data NACE'!$D$3:$T$2210))</f>
        <v>5671.0985588267749</v>
      </c>
      <c r="R109" s="196">
        <f>Q109/$E108*100</f>
        <v>2.4338643131681206</v>
      </c>
      <c r="S109" s="197" cm="1">
        <f t="array" ref="S109">SUMPRODUCT(('data NACE'!$A$3:$A$2210='Tool NACE-sectoren'!$A$2)*('data NACE'!$C$3:$C$2210='data NACE'!$C$33)*('data NACE'!$D$2:$T$2=D109)*('data NACE'!$D$3:$T$2210))*100</f>
        <v>29.145919877887195</v>
      </c>
      <c r="U109" s="252"/>
      <c r="V109" s="251"/>
      <c r="W109" s="206"/>
      <c r="X109" s="108"/>
    </row>
    <row r="110" spans="1:27" s="106" customFormat="1" ht="15" customHeight="1" x14ac:dyDescent="0.25">
      <c r="B110" s="186"/>
      <c r="C110" s="434" t="s">
        <v>183</v>
      </c>
      <c r="D110" s="435"/>
      <c r="E110" s="336">
        <f>AVERAGE(E100:E109)</f>
        <v>219900.0191560137</v>
      </c>
      <c r="F110" s="198">
        <f>AVERAGE(F101:F109)</f>
        <v>3224.3546177929838</v>
      </c>
      <c r="G110" s="199">
        <f>G111</f>
        <v>1.4654773126780731</v>
      </c>
      <c r="H110" s="200">
        <f t="shared" ref="H110:M110" si="19">AVERAGE(H101:H109)</f>
        <v>3224.3546177929838</v>
      </c>
      <c r="I110" s="199">
        <f t="shared" si="19"/>
        <v>1.4673264250737594</v>
      </c>
      <c r="J110" s="198">
        <f t="shared" si="19"/>
        <v>17481.802557392104</v>
      </c>
      <c r="K110" s="201">
        <f t="shared" si="19"/>
        <v>8.0158802243419327</v>
      </c>
      <c r="L110" s="202">
        <f t="shared" si="19"/>
        <v>20706.157175185086</v>
      </c>
      <c r="M110" s="203">
        <f t="shared" si="19"/>
        <v>9.4832066494156919</v>
      </c>
      <c r="N110" s="196"/>
      <c r="O110" s="200">
        <f>AVERAGE(O100:O109)</f>
        <v>38944.475358872973</v>
      </c>
      <c r="P110" s="199">
        <f>AVERAGE(P100:P109)</f>
        <v>17.645088875146069</v>
      </c>
      <c r="Q110" s="283">
        <f>AVERAGE(Q101:Q109)</f>
        <v>4090.2271181204997</v>
      </c>
      <c r="R110" s="199">
        <f>AVERAGE(R101:R109)</f>
        <v>1.8634781814256351</v>
      </c>
      <c r="S110" s="204">
        <f>AVERAGE(S101:S109)</f>
        <v>23.263221361319168</v>
      </c>
      <c r="U110" s="252"/>
      <c r="V110" s="251"/>
      <c r="W110" s="206"/>
      <c r="X110" s="108"/>
    </row>
    <row r="111" spans="1:27" s="106" customFormat="1" ht="15" customHeight="1" x14ac:dyDescent="0.25">
      <c r="B111" s="186"/>
      <c r="C111" s="433"/>
      <c r="D111" s="207">
        <v>2024</v>
      </c>
      <c r="E111" s="208" cm="1">
        <f t="array" ref="E111">SUMPRODUCT(('data NACE'!$A$3:$A$2210='Tool NACE-sectoren'!$A$2)*('data NACE'!$C$3:$C$2210='data NACE'!$C$3)*('data NACE'!$D$2:$T$2=D111)*('data NACE'!$D$3:$T$2210))</f>
        <v>239920.38874710014</v>
      </c>
      <c r="F111" s="209">
        <f>E111-E109</f>
        <v>3465.1971869632835</v>
      </c>
      <c r="G111" s="210">
        <f>F111/E109*100</f>
        <v>1.4654773126780731</v>
      </c>
      <c r="H111" s="211">
        <f t="shared" si="5"/>
        <v>3465.1971869632835</v>
      </c>
      <c r="I111" s="210">
        <f>H111/E109*100</f>
        <v>1.4654773126780731</v>
      </c>
      <c r="J111" s="212" cm="1">
        <f t="array" ref="J111">SUMPRODUCT(('data NACE'!$A$3:$A$2210='Tool NACE-sectoren'!$A$2)*('data NACE'!$C$3:$C$2210='data NACE'!$C$34)*('data NACE'!$D$2:$T$2=D111)*('data NACE'!$D$3:$T$2210))</f>
        <v>19924.241247386693</v>
      </c>
      <c r="K111" s="156">
        <f>J111/E109*100</f>
        <v>8.4262227933868097</v>
      </c>
      <c r="L111" s="213">
        <f>H111+J111</f>
        <v>23389.438434349977</v>
      </c>
      <c r="M111" s="214">
        <f>L111/E109*100</f>
        <v>9.8917001060648815</v>
      </c>
      <c r="N111" s="206"/>
      <c r="O111" s="211" cm="1">
        <f t="array" ref="O111">SUMPRODUCT(('data NACE'!$A$3:$A$2210='Tool NACE-sectoren'!$A$2)*('data NACE'!$C$3:$C$2210='data NACE'!$C$17)*('data NACE'!$D$2:$T$2=D111)*('data NACE'!$D$3:$T$2210))</f>
        <v>43888.34665652932</v>
      </c>
      <c r="P111" s="215">
        <f>O111/$E111*100</f>
        <v>18.292879102822724</v>
      </c>
      <c r="Q111" s="225" cm="1">
        <f t="array" ref="Q111">SUMPRODUCT(('data NACE'!$A$3:$A$2210='Tool NACE-sectoren'!$A$2)*('data NACE'!$C$3:$C$2210='data NACE'!$C$31)*('data NACE'!$D$2:$T$2=D111)*('data NACE'!$D$3:$T$2210))</f>
        <v>5707.4498717840534</v>
      </c>
      <c r="R111" s="215">
        <f>Q111/E109*100</f>
        <v>2.4137553648647621</v>
      </c>
      <c r="S111" s="216" cm="1">
        <f t="array" ref="S111">SUMPRODUCT(('data NACE'!$A$3:$A$2210='Tool NACE-sectoren'!$A$2)*('data NACE'!$C$3:$C$2210='data NACE'!$C$33)*('data NACE'!$D$2:$T$2=D111)*('data NACE'!$D$3:$T$2210))*100</f>
        <v>28.645757702480413</v>
      </c>
      <c r="U111" s="284"/>
      <c r="AA111" s="109"/>
    </row>
    <row r="112" spans="1:27" s="106" customFormat="1" ht="15" customHeight="1" x14ac:dyDescent="0.25">
      <c r="B112" s="186"/>
      <c r="C112" s="433"/>
      <c r="D112" s="207">
        <v>2025</v>
      </c>
      <c r="E112" s="208" cm="1">
        <f t="array" ref="E112">SUMPRODUCT(('data NACE'!$A$3:$A$2210='Tool NACE-sectoren'!$A$2)*('data NACE'!$C$3:$C$2210='data NACE'!$C$3)*('data NACE'!$D$2:$T$2=D112)*('data NACE'!$D$3:$T$2210))</f>
        <v>243436.36761267792</v>
      </c>
      <c r="F112" s="209">
        <f>E112-E111</f>
        <v>3515.9788655777811</v>
      </c>
      <c r="G112" s="210">
        <f t="shared" ref="G112:G117" si="20">F112/$E111*100</f>
        <v>1.4654773126780698</v>
      </c>
      <c r="H112" s="211">
        <f>MAX(F112,0)</f>
        <v>3515.9788655777811</v>
      </c>
      <c r="I112" s="210">
        <f t="shared" ref="I112:I117" si="21">H112/$E111*100</f>
        <v>1.4654773126780698</v>
      </c>
      <c r="J112" s="212" cm="1">
        <f t="array" ref="J112">SUMPRODUCT(('data NACE'!$A$3:$A$2210='Tool NACE-sectoren'!$A$2)*('data NACE'!$C$3:$C$2210='data NACE'!$C$34)*('data NACE'!$D$2:$T$2=D112)*('data NACE'!$D$3:$T$2210))</f>
        <v>20326.606846997092</v>
      </c>
      <c r="K112" s="156">
        <f>J112/$E111*100</f>
        <v>8.4722298730614973</v>
      </c>
      <c r="L112" s="213">
        <f t="shared" ref="L112:L116" si="22">H112+J112</f>
        <v>23842.585712574873</v>
      </c>
      <c r="M112" s="214">
        <f>L112/$E111*100</f>
        <v>9.9377071857395674</v>
      </c>
      <c r="N112" s="206"/>
      <c r="O112" s="211" cm="1">
        <f t="array" ref="O112">SUMPRODUCT(('data NACE'!$A$3:$A$2210='Tool NACE-sectoren'!$A$2)*('data NACE'!$C$3:$C$2210='data NACE'!$C$17)*('data NACE'!$D$2:$T$2=D112)*('data NACE'!$D$3:$T$2210))</f>
        <v>43768.672251080396</v>
      </c>
      <c r="P112" s="215">
        <f t="shared" ref="P112:P116" si="23">O112/$E112*100</f>
        <v>17.979512543795025</v>
      </c>
      <c r="Q112" s="225" cm="1">
        <f t="array" ref="Q112">SUMPRODUCT(('data NACE'!$A$3:$A$2210='Tool NACE-sectoren'!$A$2)*('data NACE'!$C$3:$C$2210='data NACE'!$C$31)*('data NACE'!$D$2:$T$2=D112)*('data NACE'!$D$3:$T$2210))</f>
        <v>5717.6976919145518</v>
      </c>
      <c r="R112" s="215">
        <f>Q112/$E111*100</f>
        <v>2.3831645662851821</v>
      </c>
      <c r="S112" s="216" cm="1">
        <f t="array" ref="S112">SUMPRODUCT(('data NACE'!$A$3:$A$2210='Tool NACE-sectoren'!$A$2)*('data NACE'!$C$3:$C$2210='data NACE'!$C$33)*('data NACE'!$D$2:$T$2=D112)*('data NACE'!$D$3:$T$2210))*100</f>
        <v>28.129130134473201</v>
      </c>
      <c r="U112" s="284"/>
      <c r="AA112" s="109"/>
    </row>
    <row r="113" spans="2:27" s="106" customFormat="1" ht="15" customHeight="1" x14ac:dyDescent="0.25">
      <c r="B113" s="186"/>
      <c r="C113" s="433"/>
      <c r="D113" s="207">
        <v>2026</v>
      </c>
      <c r="E113" s="208" cm="1">
        <f t="array" ref="E113">SUMPRODUCT(('data NACE'!$A$3:$A$2210='Tool NACE-sectoren'!$A$2)*('data NACE'!$C$3:$C$2210='data NACE'!$C$3)*('data NACE'!$D$2:$T$2=D113)*('data NACE'!$D$3:$T$2210))</f>
        <v>247003.87235084918</v>
      </c>
      <c r="F113" s="209">
        <f t="shared" ref="F113:F116" si="24">E113-E112</f>
        <v>3567.5047381712648</v>
      </c>
      <c r="G113" s="210">
        <f t="shared" si="20"/>
        <v>1.4654773126780227</v>
      </c>
      <c r="H113" s="211">
        <f t="shared" si="5"/>
        <v>3567.5047381712648</v>
      </c>
      <c r="I113" s="210">
        <f t="shared" si="21"/>
        <v>1.4654773126780227</v>
      </c>
      <c r="J113" s="212" cm="1">
        <f t="array" ref="J113">SUMPRODUCT(('data NACE'!$A$3:$A$2210='Tool NACE-sectoren'!$A$2)*('data NACE'!$C$3:$C$2210='data NACE'!$C$34)*('data NACE'!$D$2:$T$2=D113)*('data NACE'!$D$3:$T$2210))</f>
        <v>20784.332210217388</v>
      </c>
      <c r="K113" s="156">
        <f t="shared" ref="K113:K116" si="25">J113/$E112*100</f>
        <v>8.5378912009098507</v>
      </c>
      <c r="L113" s="213">
        <f t="shared" si="22"/>
        <v>24351.836948388653</v>
      </c>
      <c r="M113" s="214">
        <f t="shared" ref="M113:M117" si="26">L113/$E112*100</f>
        <v>10.003368513587874</v>
      </c>
      <c r="N113" s="206"/>
      <c r="O113" s="211" cm="1">
        <f t="array" ref="O113">SUMPRODUCT(('data NACE'!$A$3:$A$2210='Tool NACE-sectoren'!$A$2)*('data NACE'!$C$3:$C$2210='data NACE'!$C$17)*('data NACE'!$D$2:$T$2=D113)*('data NACE'!$D$3:$T$2210))</f>
        <v>43483.762772310452</v>
      </c>
      <c r="P113" s="215">
        <f t="shared" si="23"/>
        <v>17.604486261067702</v>
      </c>
      <c r="Q113" s="225" cm="1">
        <f t="array" ref="Q113">SUMPRODUCT(('data NACE'!$A$3:$A$2210='Tool NACE-sectoren'!$A$2)*('data NACE'!$C$3:$C$2210='data NACE'!$C$31)*('data NACE'!$D$2:$T$2=D113)*('data NACE'!$D$3:$T$2210))</f>
        <v>5873.9878409424819</v>
      </c>
      <c r="R113" s="215">
        <f t="shared" ref="R113:R116" si="27">Q113/$E112*100</f>
        <v>2.4129458956963874</v>
      </c>
      <c r="S113" s="216" cm="1">
        <f t="array" ref="S113">SUMPRODUCT(('data NACE'!$A$3:$A$2210='Tool NACE-sectoren'!$A$2)*('data NACE'!$C$3:$C$2210='data NACE'!$C$33)*('data NACE'!$D$2:$T$2=D113)*('data NACE'!$D$3:$T$2210))*100</f>
        <v>28.261614477345987</v>
      </c>
      <c r="U113" s="284"/>
      <c r="AA113" s="109"/>
    </row>
    <row r="114" spans="2:27" s="106" customFormat="1" ht="15" customHeight="1" x14ac:dyDescent="0.25">
      <c r="B114" s="186"/>
      <c r="C114" s="433"/>
      <c r="D114" s="207">
        <v>2027</v>
      </c>
      <c r="E114" s="208" cm="1">
        <f t="array" ref="E114">SUMPRODUCT(('data NACE'!$A$3:$A$2210='Tool NACE-sectoren'!$A$2)*('data NACE'!$C$3:$C$2210='data NACE'!$C$3)*('data NACE'!$D$2:$T$2=D114)*('data NACE'!$D$3:$T$2210))</f>
        <v>250623.65806158725</v>
      </c>
      <c r="F114" s="209">
        <f t="shared" si="24"/>
        <v>3619.7857107380696</v>
      </c>
      <c r="G114" s="210">
        <f t="shared" si="20"/>
        <v>1.4654773126781002</v>
      </c>
      <c r="H114" s="211">
        <f>MAX(F114,0)</f>
        <v>3619.7857107380696</v>
      </c>
      <c r="I114" s="210">
        <f t="shared" si="21"/>
        <v>1.4654773126781002</v>
      </c>
      <c r="J114" s="212" cm="1">
        <f t="array" ref="J114">SUMPRODUCT(('data NACE'!$A$3:$A$2210='Tool NACE-sectoren'!$A$2)*('data NACE'!$C$3:$C$2210='data NACE'!$C$34)*('data NACE'!$D$2:$T$2=D114)*('data NACE'!$D$3:$T$2210))</f>
        <v>21119.478679091273</v>
      </c>
      <c r="K114" s="156">
        <f t="shared" si="25"/>
        <v>8.5502621793284064</v>
      </c>
      <c r="L114" s="213">
        <f t="shared" si="22"/>
        <v>24739.264389829343</v>
      </c>
      <c r="M114" s="214">
        <f t="shared" si="26"/>
        <v>10.015739492006507</v>
      </c>
      <c r="N114" s="206"/>
      <c r="O114" s="211" cm="1">
        <f t="array" ref="O114">SUMPRODUCT(('data NACE'!$A$3:$A$2210='Tool NACE-sectoren'!$A$2)*('data NACE'!$C$3:$C$2210='data NACE'!$C$17)*('data NACE'!$D$2:$T$2=D114)*('data NACE'!$D$3:$T$2210))</f>
        <v>43217.053852909186</v>
      </c>
      <c r="P114" s="215">
        <f t="shared" si="23"/>
        <v>17.243804590183263</v>
      </c>
      <c r="Q114" s="225" cm="1">
        <f t="array" ref="Q114">SUMPRODUCT(('data NACE'!$A$3:$A$2210='Tool NACE-sectoren'!$A$2)*('data NACE'!$C$3:$C$2210='data NACE'!$C$31)*('data NACE'!$D$2:$T$2=D114)*('data NACE'!$D$3:$T$2210))</f>
        <v>5878.526137218636</v>
      </c>
      <c r="R114" s="215">
        <f t="shared" si="27"/>
        <v>2.3799327845632563</v>
      </c>
      <c r="S114" s="216" cm="1">
        <f t="array" ref="S114">SUMPRODUCT(('data NACE'!$A$3:$A$2210='Tool NACE-sectoren'!$A$2)*('data NACE'!$C$3:$C$2210='data NACE'!$C$33)*('data NACE'!$D$2:$T$2=D114)*('data NACE'!$D$3:$T$2210))*100</f>
        <v>27.83461763683826</v>
      </c>
      <c r="U114" s="284"/>
      <c r="AA114" s="109"/>
    </row>
    <row r="115" spans="2:27" s="106" customFormat="1" ht="15" customHeight="1" x14ac:dyDescent="0.25">
      <c r="B115" s="186"/>
      <c r="C115" s="433"/>
      <c r="D115" s="207">
        <v>2028</v>
      </c>
      <c r="E115" s="208" cm="1">
        <f t="array" ref="E115">SUMPRODUCT(('data NACE'!$A$3:$A$2210='Tool NACE-sectoren'!$A$2)*('data NACE'!$C$3:$C$2210='data NACE'!$C$3)*('data NACE'!$D$2:$T$2=D115)*('data NACE'!$D$3:$T$2210))</f>
        <v>254296.49091068361</v>
      </c>
      <c r="F115" s="209">
        <f t="shared" si="24"/>
        <v>3672.8328490963613</v>
      </c>
      <c r="G115" s="210">
        <f>F115/$E114*100</f>
        <v>1.4654773126780449</v>
      </c>
      <c r="H115" s="211">
        <f t="shared" si="5"/>
        <v>3672.8328490963613</v>
      </c>
      <c r="I115" s="210">
        <f t="shared" si="21"/>
        <v>1.4654773126780449</v>
      </c>
      <c r="J115" s="212" cm="1">
        <f t="array" ref="J115">SUMPRODUCT(('data NACE'!$A$3:$A$2210='Tool NACE-sectoren'!$A$2)*('data NACE'!$C$3:$C$2210='data NACE'!$C$34)*('data NACE'!$D$2:$T$2=D115)*('data NACE'!$D$3:$T$2210))</f>
        <v>21379.36180767222</v>
      </c>
      <c r="K115" s="156">
        <f t="shared" si="25"/>
        <v>8.5304643516210028</v>
      </c>
      <c r="L115" s="213">
        <f t="shared" si="22"/>
        <v>25052.194656768581</v>
      </c>
      <c r="M115" s="214">
        <f t="shared" si="26"/>
        <v>9.9959416642990497</v>
      </c>
      <c r="N115" s="206"/>
      <c r="O115" s="211" cm="1">
        <f t="array" ref="O115">SUMPRODUCT(('data NACE'!$A$3:$A$2210='Tool NACE-sectoren'!$A$2)*('data NACE'!$C$3:$C$2210='data NACE'!$C$17)*('data NACE'!$D$2:$T$2=D115)*('data NACE'!$D$3:$T$2210))</f>
        <v>43095.884529804767</v>
      </c>
      <c r="P115" s="215">
        <f t="shared" si="23"/>
        <v>16.947101540988747</v>
      </c>
      <c r="Q115" s="225" cm="1">
        <f t="array" ref="Q115">SUMPRODUCT(('data NACE'!$A$3:$A$2210='Tool NACE-sectoren'!$A$2)*('data NACE'!$C$3:$C$2210='data NACE'!$C$31)*('data NACE'!$D$2:$T$2=D115)*('data NACE'!$D$3:$T$2210))</f>
        <v>5831.6670320323947</v>
      </c>
      <c r="R115" s="215">
        <f t="shared" si="27"/>
        <v>2.3268621474670774</v>
      </c>
      <c r="S115" s="216" cm="1">
        <f t="array" ref="S115">SUMPRODUCT(('data NACE'!$A$3:$A$2210='Tool NACE-sectoren'!$A$2)*('data NACE'!$C$3:$C$2210='data NACE'!$C$33)*('data NACE'!$D$2:$T$2=D115)*('data NACE'!$D$3:$T$2210))*100</f>
        <v>27.277086587026357</v>
      </c>
      <c r="U115" s="284"/>
      <c r="V115" s="251"/>
      <c r="W115" s="206"/>
      <c r="X115" s="108"/>
      <c r="Y115" s="109"/>
      <c r="Z115" s="109"/>
      <c r="AA115" s="109"/>
    </row>
    <row r="116" spans="2:27" s="106" customFormat="1" ht="15" customHeight="1" x14ac:dyDescent="0.25">
      <c r="B116" s="186"/>
      <c r="C116" s="433"/>
      <c r="D116" s="207">
        <v>2029</v>
      </c>
      <c r="E116" s="208" cm="1">
        <f t="array" ref="E116">SUMPRODUCT(('data NACE'!$A$3:$A$2210='Tool NACE-sectoren'!$A$2)*('data NACE'!$C$3:$C$2210='data NACE'!$C$3)*('data NACE'!$D$2:$T$2=D116)*('data NACE'!$D$3:$T$2210))</f>
        <v>258023.14829191606</v>
      </c>
      <c r="F116" s="209">
        <f t="shared" si="24"/>
        <v>3726.6573812324496</v>
      </c>
      <c r="G116" s="210">
        <f t="shared" si="20"/>
        <v>1.4654773126780427</v>
      </c>
      <c r="H116" s="211">
        <f t="shared" si="5"/>
        <v>3726.6573812324496</v>
      </c>
      <c r="I116" s="210">
        <f t="shared" si="21"/>
        <v>1.4654773126780427</v>
      </c>
      <c r="J116" s="212" cm="1">
        <f t="array" ref="J116">SUMPRODUCT(('data NACE'!$A$3:$A$2210='Tool NACE-sectoren'!$A$2)*('data NACE'!$C$3:$C$2210='data NACE'!$C$34)*('data NACE'!$D$2:$T$2=D116)*('data NACE'!$D$3:$T$2210))</f>
        <v>21595.623624688542</v>
      </c>
      <c r="K116" s="156">
        <f t="shared" si="25"/>
        <v>8.4923010724019612</v>
      </c>
      <c r="L116" s="213">
        <f t="shared" si="22"/>
        <v>25322.281005920991</v>
      </c>
      <c r="M116" s="214">
        <f t="shared" si="26"/>
        <v>9.9577783850800046</v>
      </c>
      <c r="N116" s="206"/>
      <c r="O116" s="211" cm="1">
        <f t="array" ref="O116">SUMPRODUCT(('data NACE'!$A$3:$A$2210='Tool NACE-sectoren'!$A$2)*('data NACE'!$C$3:$C$2210='data NACE'!$C$17)*('data NACE'!$D$2:$T$2=D116)*('data NACE'!$D$3:$T$2210))</f>
        <v>43240.005784302884</v>
      </c>
      <c r="P116" s="215">
        <f t="shared" si="23"/>
        <v>16.758188585228424</v>
      </c>
      <c r="Q116" s="225" cm="1">
        <f t="array" ref="Q116">SUMPRODUCT(('data NACE'!$A$3:$A$2210='Tool NACE-sectoren'!$A$2)*('data NACE'!$C$3:$C$2210='data NACE'!$C$31)*('data NACE'!$D$2:$T$2=D116)*('data NACE'!$D$3:$T$2210))</f>
        <v>5760.7603974742469</v>
      </c>
      <c r="R116" s="215">
        <f t="shared" si="27"/>
        <v>2.2653715656255731</v>
      </c>
      <c r="S116" s="216" cm="1">
        <f t="array" ref="S116">SUMPRODUCT(('data NACE'!$A$3:$A$2210='Tool NACE-sectoren'!$A$2)*('data NACE'!$C$3:$C$2210='data NACE'!$C$33)*('data NACE'!$D$2:$T$2=D116)*('data NACE'!$D$3:$T$2210))*100</f>
        <v>26.675591766141139</v>
      </c>
      <c r="U116" s="284"/>
      <c r="V116" s="251"/>
      <c r="W116" s="206"/>
      <c r="X116" s="108"/>
      <c r="Y116" s="109"/>
      <c r="Z116" s="109"/>
      <c r="AA116" s="109"/>
    </row>
    <row r="117" spans="2:27" s="106" customFormat="1" ht="15" customHeight="1" x14ac:dyDescent="0.25">
      <c r="B117" s="186"/>
      <c r="C117" s="433"/>
      <c r="D117" s="207">
        <v>2030</v>
      </c>
      <c r="E117" s="208" cm="1">
        <f t="array" ref="E117">SUMPRODUCT(('data NACE'!$A$3:$A$2210='Tool NACE-sectoren'!$A$2)*('data NACE'!$C$3:$C$2210='data NACE'!$C$3)*('data NACE'!$D$2:$T$2=D117)*('data NACE'!$D$3:$T$2210))</f>
        <v>261804.41899159172</v>
      </c>
      <c r="F117" s="209">
        <f>E117-E116</f>
        <v>3781.2706996756606</v>
      </c>
      <c r="G117" s="210">
        <f t="shared" si="20"/>
        <v>1.4654773126780458</v>
      </c>
      <c r="H117" s="211">
        <f>MAX(F117,0)</f>
        <v>3781.2706996756606</v>
      </c>
      <c r="I117" s="210">
        <f t="shared" si="21"/>
        <v>1.4654773126780458</v>
      </c>
      <c r="J117" s="212" cm="1">
        <f t="array" ref="J117">SUMPRODUCT(('data NACE'!$A$3:$A$2210='Tool NACE-sectoren'!$A$2)*('data NACE'!$C$3:$C$2210='data NACE'!$C$34)*('data NACE'!$D$2:$T$2=D117)*('data NACE'!$D$3:$T$2210))</f>
        <v>21805.76648899596</v>
      </c>
      <c r="K117" s="156">
        <f>J117/$E116*100</f>
        <v>8.4510892272060314</v>
      </c>
      <c r="L117" s="213">
        <f>H117+J117</f>
        <v>25587.03718867162</v>
      </c>
      <c r="M117" s="214">
        <f t="shared" si="26"/>
        <v>9.9165665398840765</v>
      </c>
      <c r="N117" s="206"/>
      <c r="O117" s="211" cm="1">
        <f t="array" ref="O117">SUMPRODUCT(('data NACE'!$A$3:$A$2210='Tool NACE-sectoren'!$A$2)*('data NACE'!$C$3:$C$2210='data NACE'!$C$17)*('data NACE'!$D$2:$T$2=D117)*('data NACE'!$D$3:$T$2210))</f>
        <v>43784.866062406327</v>
      </c>
      <c r="P117" s="215">
        <f>O117/$E117*100</f>
        <v>16.724265476898825</v>
      </c>
      <c r="Q117" s="225" cm="1">
        <f t="array" ref="Q117">SUMPRODUCT(('data NACE'!$A$3:$A$2210='Tool NACE-sectoren'!$A$2)*('data NACE'!$C$3:$C$2210='data NACE'!$C$31)*('data NACE'!$D$2:$T$2=D117)*('data NACE'!$D$3:$T$2210))</f>
        <v>5714.5509179217343</v>
      </c>
      <c r="R117" s="215">
        <f>Q117/$E116*100</f>
        <v>2.2147435048953601</v>
      </c>
      <c r="S117" s="216" cm="1">
        <f t="array" ref="S117">SUMPRODUCT(('data NACE'!$A$3:$A$2210='Tool NACE-sectoren'!$A$2)*('data NACE'!$C$3:$C$2210='data NACE'!$C$33)*('data NACE'!$D$2:$T$2=D117)*('data NACE'!$D$3:$T$2210))*100</f>
        <v>26.206604206302579</v>
      </c>
      <c r="U117" s="284"/>
      <c r="V117" s="251"/>
      <c r="W117" s="206"/>
      <c r="X117" s="108"/>
      <c r="Y117" s="109"/>
      <c r="Z117" s="109"/>
      <c r="AA117" s="109"/>
    </row>
    <row r="118" spans="2:27" s="106" customFormat="1" ht="15" customHeight="1" x14ac:dyDescent="0.25">
      <c r="B118" s="186"/>
      <c r="C118" s="431" t="s">
        <v>184</v>
      </c>
      <c r="D118" s="432"/>
      <c r="E118" s="217">
        <f t="shared" ref="E118:M118" si="28">AVERAGE(E111:E117)</f>
        <v>250729.76356662944</v>
      </c>
      <c r="F118" s="218">
        <f t="shared" si="28"/>
        <v>3621.3182044935529</v>
      </c>
      <c r="G118" s="219">
        <f t="shared" si="28"/>
        <v>1.4654773126780571</v>
      </c>
      <c r="H118" s="218">
        <f t="shared" si="28"/>
        <v>3621.3182044935529</v>
      </c>
      <c r="I118" s="219">
        <f t="shared" si="28"/>
        <v>1.4654773126780571</v>
      </c>
      <c r="J118" s="220">
        <f t="shared" si="28"/>
        <v>20990.772986435597</v>
      </c>
      <c r="K118" s="221">
        <f t="shared" si="28"/>
        <v>8.4943515282736506</v>
      </c>
      <c r="L118" s="222">
        <f t="shared" si="28"/>
        <v>24612.09119092915</v>
      </c>
      <c r="M118" s="223">
        <f t="shared" si="28"/>
        <v>9.9598288409517099</v>
      </c>
      <c r="N118" s="155"/>
      <c r="O118" s="218">
        <f>AVERAGE(O111:O117)</f>
        <v>43496.941701334763</v>
      </c>
      <c r="P118" s="219">
        <f>AVERAGE(P111:P117)</f>
        <v>17.3643197287121</v>
      </c>
      <c r="Q118" s="218">
        <f>AVERAGE(Q111:Q117)</f>
        <v>5783.519984184014</v>
      </c>
      <c r="R118" s="219">
        <f>AVERAGE(R111:R117)</f>
        <v>2.3423965470567998</v>
      </c>
      <c r="S118" s="224">
        <f>AVERAGE(S111:S117)</f>
        <v>27.575771787229705</v>
      </c>
      <c r="U118" s="284"/>
      <c r="V118" s="251"/>
      <c r="W118" s="206"/>
      <c r="X118" s="108"/>
      <c r="Y118" s="109"/>
      <c r="Z118" s="109"/>
      <c r="AA118" s="109"/>
    </row>
    <row r="119" spans="2:27" s="106" customFormat="1" ht="15" customHeight="1" x14ac:dyDescent="0.25">
      <c r="B119" s="186"/>
      <c r="C119" s="433"/>
      <c r="D119" s="207">
        <v>2024</v>
      </c>
      <c r="E119" s="208" cm="1">
        <f t="array" ref="E119">SUMPRODUCT(('data NACE'!$A$3:$A$2210='Tool NACE-sectoren'!$A$2)*('data NACE'!$C$3:$C$2210='data NACE'!$C$3)*('data NACE'!$U$2:$AA$2=D119)*('data NACE'!$U$3:$AA$2210))</f>
        <v>238720.49138115064</v>
      </c>
      <c r="F119" s="225">
        <f>E119-E109</f>
        <v>2265.2998210137885</v>
      </c>
      <c r="G119" s="210">
        <f>F119/E109*100</f>
        <v>0.9580249881879469</v>
      </c>
      <c r="H119" s="211">
        <f t="shared" si="5"/>
        <v>2265.2998210137885</v>
      </c>
      <c r="I119" s="210">
        <f>H119/E109*100</f>
        <v>0.9580249881879469</v>
      </c>
      <c r="J119" s="212" cm="1">
        <f t="array" ref="J119">SUMPRODUCT(('data NACE'!$A$3:$A$2210='Tool NACE-sectoren'!$A$2)*('data NACE'!$C$3:$C$2210='data NACE'!$C$34)*('data NACE'!$U$2:$AA$2=D119)*('data NACE'!$U$3:$AA$2210))</f>
        <v>20524.189930361434</v>
      </c>
      <c r="K119" s="156">
        <f>J119/E109*100</f>
        <v>8.6799489556318701</v>
      </c>
      <c r="L119" s="213">
        <f>H119+J119</f>
        <v>22789.489751375222</v>
      </c>
      <c r="M119" s="214">
        <f>L119/E109*100</f>
        <v>9.6379739438198158</v>
      </c>
      <c r="N119" s="107"/>
      <c r="O119" s="211" cm="1">
        <f t="array" ref="O119">SUMPRODUCT(('data NACE'!$A$3:$A$2210='Tool NACE-sectoren'!$A$2)*('data NACE'!$C$3:$C$2210='data NACE'!$C$17)*('data NACE'!$U$2:$AA$2=D119)*('data NACE'!$U$3:$AA$2210))</f>
        <v>43668.850882018232</v>
      </c>
      <c r="P119" s="215">
        <f t="shared" ref="P119:P123" si="29">O119/$E119*100</f>
        <v>18.292879102822727</v>
      </c>
      <c r="Q119" s="225" cm="1">
        <f t="array" ref="Q119">SUMPRODUCT(('data NACE'!$A$3:$A$2210='Tool NACE-sectoren'!$A$2)*('data NACE'!$C$3:$C$2210='data NACE'!$C$31)*('data NACE'!$U$2:$AA$2=D119)*('data NACE'!$U$3:$AA$2210))</f>
        <v>5821.3367717595111</v>
      </c>
      <c r="R119" s="155">
        <f>Q119/E109*100</f>
        <v>2.4619196277105173</v>
      </c>
      <c r="S119" s="216" cm="1">
        <f t="array" ref="S119">SUMPRODUCT(('data NACE'!$A$3:$A$2210='Tool NACE-sectoren'!$A$2)*('data NACE'!$C$3:$C$2210='data NACE'!$C$33)*('data NACE'!$U$2:$AA$2=D119)*('data NACE'!$U$3:$AA$2210))*100</f>
        <v>28.36329614718683</v>
      </c>
      <c r="U119" s="284"/>
    </row>
    <row r="120" spans="2:27" s="106" customFormat="1" ht="15" customHeight="1" x14ac:dyDescent="0.25">
      <c r="B120" s="226"/>
      <c r="C120" s="433"/>
      <c r="D120" s="207">
        <v>2025</v>
      </c>
      <c r="E120" s="208" cm="1">
        <f t="array" ref="E120">SUMPRODUCT(('data NACE'!$A$3:$A$2210='Tool NACE-sectoren'!$A$2)*('data NACE'!$C$3:$C$2210='data NACE'!$C$3)*('data NACE'!$U$2:$AA$2=D120)*('data NACE'!$U$3:$AA$2210))</f>
        <v>241007.49334050709</v>
      </c>
      <c r="F120" s="225">
        <f>E120-E119</f>
        <v>2287.0019593564502</v>
      </c>
      <c r="G120" s="210">
        <f>F120/$E119*100</f>
        <v>0.95802498818793569</v>
      </c>
      <c r="H120" s="211">
        <f t="shared" si="5"/>
        <v>2287.0019593564502</v>
      </c>
      <c r="I120" s="210">
        <f t="shared" ref="I120:I124" si="30">H120/$E119*100</f>
        <v>0.95802498818793569</v>
      </c>
      <c r="J120" s="212" cm="1">
        <f t="array" ref="J120">SUMPRODUCT(('data NACE'!$A$3:$A$2210='Tool NACE-sectoren'!$A$2)*('data NACE'!$C$3:$C$2210='data NACE'!$C$34)*('data NACE'!$U$2:$AA$2=D120)*('data NACE'!$U$3:$AA$2210))</f>
        <v>20830.645125187006</v>
      </c>
      <c r="K120" s="156">
        <f t="shared" ref="K120:K124" si="31">J120/$E119*100</f>
        <v>8.7259560353065666</v>
      </c>
      <c r="L120" s="213">
        <f t="shared" ref="L120:L124" si="32">H120+J120</f>
        <v>23117.647084543456</v>
      </c>
      <c r="M120" s="214">
        <f t="shared" ref="M120:M124" si="33">L120/$E119*100</f>
        <v>9.6839810234945016</v>
      </c>
      <c r="N120" s="107"/>
      <c r="O120" s="211" cm="1">
        <f t="array" ref="O120">SUMPRODUCT(('data NACE'!$A$3:$A$2210='Tool NACE-sectoren'!$A$2)*('data NACE'!$C$3:$C$2210='data NACE'!$C$17)*('data NACE'!$U$2:$AA$2=D120)*('data NACE'!$U$3:$AA$2210))</f>
        <v>43331.97249664244</v>
      </c>
      <c r="P120" s="215">
        <f t="shared" si="29"/>
        <v>17.979512543795028</v>
      </c>
      <c r="Q120" s="225" cm="1">
        <f t="array" ref="Q120">SUMPRODUCT(('data NACE'!$A$3:$A$2210='Tool NACE-sectoren'!$A$2)*('data NACE'!$C$3:$C$2210='data NACE'!$C$31)*('data NACE'!$U$2:$AA$2=D120)*('data NACE'!$U$3:$AA$2210))</f>
        <v>5799.9014624969222</v>
      </c>
      <c r="R120" s="155">
        <f t="shared" ref="R120:R124" si="34">Q120/$E119*100</f>
        <v>2.4295783863969049</v>
      </c>
      <c r="S120" s="216" cm="1">
        <f t="array" ref="S120">SUMPRODUCT(('data NACE'!$A$3:$A$2210='Tool NACE-sectoren'!$A$2)*('data NACE'!$C$3:$C$2210='data NACE'!$C$33)*('data NACE'!$U$2:$AA$2=D120)*('data NACE'!$U$3:$AA$2210))*100</f>
        <v>27.843119728846393</v>
      </c>
      <c r="U120" s="284"/>
    </row>
    <row r="121" spans="2:27" s="106" customFormat="1" ht="15" customHeight="1" x14ac:dyDescent="0.25">
      <c r="B121" s="186"/>
      <c r="C121" s="433"/>
      <c r="D121" s="207">
        <v>2026</v>
      </c>
      <c r="E121" s="208" cm="1">
        <f t="array" ref="E121">SUMPRODUCT(('data NACE'!$A$3:$A$2210='Tool NACE-sectoren'!$A$2)*('data NACE'!$C$3:$C$2210='data NACE'!$C$3)*('data NACE'!$U$2:$AA$2=D121)*('data NACE'!$U$3:$AA$2210))</f>
        <v>243316.40535011445</v>
      </c>
      <c r="F121" s="225">
        <f t="shared" ref="F121:F124" si="35">E121-E120</f>
        <v>2308.9120096073602</v>
      </c>
      <c r="G121" s="210">
        <f t="shared" ref="G121:G125" si="36">F121/$E120*100</f>
        <v>0.95802498818790549</v>
      </c>
      <c r="H121" s="211">
        <f t="shared" si="5"/>
        <v>2308.9120096073602</v>
      </c>
      <c r="I121" s="210">
        <f t="shared" si="30"/>
        <v>0.95802498818790549</v>
      </c>
      <c r="J121" s="212" cm="1">
        <f t="array" ref="J121">SUMPRODUCT(('data NACE'!$A$3:$A$2210='Tool NACE-sectoren'!$A$2)*('data NACE'!$C$3:$C$2210='data NACE'!$C$34)*('data NACE'!$U$2:$AA$2=D121)*('data NACE'!$U$3:$AA$2210))</f>
        <v>21188.456631028461</v>
      </c>
      <c r="K121" s="156">
        <f>J121/$E120*100</f>
        <v>8.7916173631549199</v>
      </c>
      <c r="L121" s="213">
        <f t="shared" si="32"/>
        <v>23497.368640635821</v>
      </c>
      <c r="M121" s="214">
        <f t="shared" si="33"/>
        <v>9.7496423513428265</v>
      </c>
      <c r="N121" s="107"/>
      <c r="O121" s="211" cm="1">
        <f t="array" ref="O121">SUMPRODUCT(('data NACE'!$A$3:$A$2210='Tool NACE-sectoren'!$A$2)*('data NACE'!$C$3:$C$2210='data NACE'!$C$17)*('data NACE'!$U$2:$AA$2=D121)*('data NACE'!$U$3:$AA$2210))</f>
        <v>42834.603150784722</v>
      </c>
      <c r="P121" s="215">
        <f t="shared" si="29"/>
        <v>17.604486261067713</v>
      </c>
      <c r="Q121" s="225" cm="1">
        <f t="array" ref="Q121">SUMPRODUCT(('data NACE'!$A$3:$A$2210='Tool NACE-sectoren'!$A$2)*('data NACE'!$C$3:$C$2210='data NACE'!$C$31)*('data NACE'!$U$2:$AA$2=D121)*('data NACE'!$U$3:$AA$2210))</f>
        <v>5925.3249697213287</v>
      </c>
      <c r="R121" s="155">
        <f t="shared" si="34"/>
        <v>2.4585646228641291</v>
      </c>
      <c r="S121" s="216" cm="1">
        <f t="array" ref="S121">SUMPRODUCT(('data NACE'!$A$3:$A$2210='Tool NACE-sectoren'!$A$2)*('data NACE'!$C$3:$C$2210='data NACE'!$C$33)*('data NACE'!$U$2:$AA$2=D121)*('data NACE'!$U$3:$AA$2210))*100</f>
        <v>27.964872915964339</v>
      </c>
      <c r="U121" s="284"/>
    </row>
    <row r="122" spans="2:27" s="106" customFormat="1" ht="15" customHeight="1" x14ac:dyDescent="0.25">
      <c r="B122" s="186"/>
      <c r="C122" s="433"/>
      <c r="D122" s="207">
        <v>2027</v>
      </c>
      <c r="E122" s="208" cm="1">
        <f t="array" ref="E122">SUMPRODUCT(('data NACE'!$A$3:$A$2210='Tool NACE-sectoren'!$A$2)*('data NACE'!$C$3:$C$2210='data NACE'!$C$3)*('data NACE'!$U$2:$AA$2=D122)*('data NACE'!$U$3:$AA$2210))</f>
        <v>245647.43731372923</v>
      </c>
      <c r="F122" s="225">
        <f t="shared" si="35"/>
        <v>2331.031963614776</v>
      </c>
      <c r="G122" s="210">
        <f t="shared" si="36"/>
        <v>0.95802498818794901</v>
      </c>
      <c r="H122" s="211">
        <f t="shared" si="5"/>
        <v>2331.031963614776</v>
      </c>
      <c r="I122" s="210">
        <f t="shared" si="30"/>
        <v>0.95802498818794901</v>
      </c>
      <c r="J122" s="212" cm="1">
        <f t="array" ref="J122">SUMPRODUCT(('data NACE'!$A$3:$A$2210='Tool NACE-sectoren'!$A$2)*('data NACE'!$C$3:$C$2210='data NACE'!$C$34)*('data NACE'!$U$2:$AA$2=D122)*('data NACE'!$U$3:$AA$2210))</f>
        <v>21421.547960159744</v>
      </c>
      <c r="K122" s="156">
        <f t="shared" si="31"/>
        <v>8.8039883415734774</v>
      </c>
      <c r="L122" s="213">
        <f t="shared" si="32"/>
        <v>23752.57992377452</v>
      </c>
      <c r="M122" s="214">
        <f t="shared" si="33"/>
        <v>9.7620133297614284</v>
      </c>
      <c r="N122" s="107"/>
      <c r="O122" s="211" cm="1">
        <f t="array" ref="O122">SUMPRODUCT(('data NACE'!$A$3:$A$2210='Tool NACE-sectoren'!$A$2)*('data NACE'!$C$3:$C$2210='data NACE'!$C$17)*('data NACE'!$U$2:$AA$2=D122)*('data NACE'!$U$3:$AA$2210))</f>
        <v>42358.964071172421</v>
      </c>
      <c r="P122" s="215">
        <f t="shared" si="29"/>
        <v>17.243804590183274</v>
      </c>
      <c r="Q122" s="225" cm="1">
        <f t="array" ref="Q122">SUMPRODUCT(('data NACE'!$A$3:$A$2210='Tool NACE-sectoren'!$A$2)*('data NACE'!$C$3:$C$2210='data NACE'!$C$31)*('data NACE'!$U$2:$AA$2=D122)*('data NACE'!$U$3:$AA$2210))</f>
        <v>5899.4494958355945</v>
      </c>
      <c r="R122" s="155">
        <f t="shared" si="34"/>
        <v>2.4245999719364257</v>
      </c>
      <c r="S122" s="216" cm="1">
        <f t="array" ref="S122">SUMPRODUCT(('data NACE'!$A$3:$A$2210='Tool NACE-sectoren'!$A$2)*('data NACE'!$C$3:$C$2210='data NACE'!$C$33)*('data NACE'!$U$2:$AA$2=D122)*('data NACE'!$U$3:$AA$2210))*100</f>
        <v>27.539790806936633</v>
      </c>
      <c r="T122" s="253"/>
      <c r="U122" s="284"/>
    </row>
    <row r="123" spans="2:27" s="106" customFormat="1" ht="15" customHeight="1" x14ac:dyDescent="0.25">
      <c r="B123" s="186"/>
      <c r="C123" s="433"/>
      <c r="D123" s="207">
        <v>2028</v>
      </c>
      <c r="E123" s="208" cm="1">
        <f t="array" ref="E123">SUMPRODUCT(('data NACE'!$A$3:$A$2210='Tool NACE-sectoren'!$A$2)*('data NACE'!$C$3:$C$2210='data NACE'!$C$3)*('data NACE'!$U$2:$AA$2=D123)*('data NACE'!$U$3:$AA$2210))</f>
        <v>248000.80114603811</v>
      </c>
      <c r="F123" s="225">
        <f t="shared" si="35"/>
        <v>2353.3638323088817</v>
      </c>
      <c r="G123" s="210">
        <f t="shared" si="36"/>
        <v>0.95802498818796034</v>
      </c>
      <c r="H123" s="211">
        <f t="shared" si="5"/>
        <v>2353.3638323088817</v>
      </c>
      <c r="I123" s="210">
        <f t="shared" si="30"/>
        <v>0.95802498818796034</v>
      </c>
      <c r="J123" s="212" cm="1">
        <f t="array" ref="J123">SUMPRODUCT(('data NACE'!$A$3:$A$2210='Tool NACE-sectoren'!$A$2)*('data NACE'!$C$3:$C$2210='data NACE'!$C$34)*('data NACE'!$U$2:$AA$2=D123)*('data NACE'!$U$3:$AA$2210))</f>
        <v>21578.138886067671</v>
      </c>
      <c r="K123" s="156">
        <f t="shared" si="31"/>
        <v>8.7841905138660561</v>
      </c>
      <c r="L123" s="213">
        <f t="shared" si="32"/>
        <v>23931.502718376552</v>
      </c>
      <c r="M123" s="214">
        <f t="shared" si="33"/>
        <v>9.742215502054016</v>
      </c>
      <c r="N123" s="107"/>
      <c r="O123" s="211" cm="1">
        <f t="array" ref="O123">SUMPRODUCT(('data NACE'!$A$3:$A$2210='Tool NACE-sectoren'!$A$2)*('data NACE'!$C$3:$C$2210='data NACE'!$C$17)*('data NACE'!$U$2:$AA$2=D123)*('data NACE'!$U$3:$AA$2210))</f>
        <v>42028.947592684664</v>
      </c>
      <c r="P123" s="215">
        <f t="shared" si="29"/>
        <v>16.947101540988747</v>
      </c>
      <c r="Q123" s="225" cm="1">
        <f t="array" ref="Q123">SUMPRODUCT(('data NACE'!$A$3:$A$2210='Tool NACE-sectoren'!$A$2)*('data NACE'!$C$3:$C$2210='data NACE'!$C$31)*('data NACE'!$U$2:$AA$2=D123)*('data NACE'!$U$3:$AA$2210))</f>
        <v>5823.3530089806318</v>
      </c>
      <c r="R123" s="155">
        <f t="shared" si="34"/>
        <v>2.3706141910787868</v>
      </c>
      <c r="S123" s="216" cm="1">
        <f t="array" ref="S123">SUMPRODUCT(('data NACE'!$A$3:$A$2210='Tool NACE-sectoren'!$A$2)*('data NACE'!$C$3:$C$2210='data NACE'!$C$33)*('data NACE'!$U$2:$AA$2=D123)*('data NACE'!$U$3:$AA$2210))*100</f>
        <v>26.987281153985847</v>
      </c>
      <c r="T123" s="253"/>
      <c r="U123" s="284"/>
    </row>
    <row r="124" spans="2:27" s="106" customFormat="1" ht="15" customHeight="1" x14ac:dyDescent="0.25">
      <c r="B124" s="186"/>
      <c r="C124" s="433"/>
      <c r="D124" s="207">
        <v>2029</v>
      </c>
      <c r="E124" s="208" cm="1">
        <f t="array" ref="E124">SUMPRODUCT(('data NACE'!$A$3:$A$2210='Tool NACE-sectoren'!$A$2)*('data NACE'!$C$3:$C$2210='data NACE'!$C$3)*('data NACE'!$U$2:$AA$2=D124)*('data NACE'!$U$3:$AA$2210))</f>
        <v>250376.71079192345</v>
      </c>
      <c r="F124" s="225">
        <f t="shared" si="35"/>
        <v>2375.9096458853455</v>
      </c>
      <c r="G124" s="210">
        <f t="shared" si="36"/>
        <v>0.9580249881879469</v>
      </c>
      <c r="H124" s="211">
        <f t="shared" si="5"/>
        <v>2375.9096458853455</v>
      </c>
      <c r="I124" s="210">
        <f t="shared" si="30"/>
        <v>0.9580249881879469</v>
      </c>
      <c r="J124" s="212" cm="1">
        <f t="array" ref="J124">SUMPRODUCT(('data NACE'!$A$3:$A$2210='Tool NACE-sectoren'!$A$2)*('data NACE'!$C$3:$C$2210='data NACE'!$C$34)*('data NACE'!$U$2:$AA$2=D124)*('data NACE'!$U$3:$AA$2210))</f>
        <v>21690.217610375228</v>
      </c>
      <c r="K124" s="156">
        <f t="shared" si="31"/>
        <v>8.7460272346469949</v>
      </c>
      <c r="L124" s="213">
        <f t="shared" si="32"/>
        <v>24066.127256260574</v>
      </c>
      <c r="M124" s="214">
        <f t="shared" si="33"/>
        <v>9.7040522228349406</v>
      </c>
      <c r="N124" s="107"/>
      <c r="O124" s="211" cm="1">
        <f t="array" ref="O124">SUMPRODUCT(('data NACE'!$A$3:$A$2210='Tool NACE-sectoren'!$A$2)*('data NACE'!$C$3:$C$2210='data NACE'!$C$17)*('data NACE'!$U$2:$AA$2=D124)*('data NACE'!$U$3:$AA$2210))</f>
        <v>41958.601368002506</v>
      </c>
      <c r="P124" s="215">
        <f>O124/$E124*100</f>
        <v>16.758188585228424</v>
      </c>
      <c r="Q124" s="225" cm="1">
        <f t="array" ref="Q124">SUMPRODUCT(('data NACE'!$A$3:$A$2210='Tool NACE-sectoren'!$A$2)*('data NACE'!$C$3:$C$2210='data NACE'!$C$31)*('data NACE'!$U$2:$AA$2=D124)*('data NACE'!$U$3:$AA$2210))</f>
        <v>5724.7780674448668</v>
      </c>
      <c r="R124" s="155">
        <f t="shared" si="34"/>
        <v>2.3083707959772943</v>
      </c>
      <c r="S124" s="216" cm="1">
        <f t="array" ref="S124">SUMPRODUCT(('data NACE'!$A$3:$A$2210='Tool NACE-sectoren'!$A$2)*('data NACE'!$C$3:$C$2210='data NACE'!$C$33)*('data NACE'!$U$2:$AA$2=D124)*('data NACE'!$U$3:$AA$2210))*100</f>
        <v>26.393363913078012</v>
      </c>
      <c r="T124" s="253"/>
      <c r="U124" s="284"/>
    </row>
    <row r="125" spans="2:27" s="106" customFormat="1" ht="15" customHeight="1" x14ac:dyDescent="0.25">
      <c r="B125" s="186"/>
      <c r="C125" s="433"/>
      <c r="D125" s="207">
        <v>2030</v>
      </c>
      <c r="E125" s="208" cm="1">
        <f t="array" ref="E125">SUMPRODUCT(('data NACE'!$A$3:$A$2210='Tool NACE-sectoren'!$A$2)*('data NACE'!$C$3:$C$2210='data NACE'!$C$3)*('data NACE'!$U$2:$AA$2=D125)*('data NACE'!$U$3:$AA$2210))</f>
        <v>252775.38224591309</v>
      </c>
      <c r="F125" s="225">
        <f>E125-E124</f>
        <v>2398.6714539896348</v>
      </c>
      <c r="G125" s="210">
        <f t="shared" si="36"/>
        <v>0.95802498818792303</v>
      </c>
      <c r="H125" s="211">
        <f t="shared" si="5"/>
        <v>2398.6714539896348</v>
      </c>
      <c r="I125" s="210">
        <f>H125/$E124*100</f>
        <v>0.95802498818792303</v>
      </c>
      <c r="J125" s="212" cm="1">
        <f t="array" ref="J125">SUMPRODUCT(('data NACE'!$A$3:$A$2210='Tool NACE-sectoren'!$A$2)*('data NACE'!$C$3:$C$2210='data NACE'!$C$34)*('data NACE'!$U$2:$AA$2=D125)*('data NACE'!$U$3:$AA$2210))</f>
        <v>21794.830452616785</v>
      </c>
      <c r="K125" s="156">
        <f>J125/$E124*100</f>
        <v>8.7048153894510829</v>
      </c>
      <c r="L125" s="213">
        <f>H125+J125</f>
        <v>24193.50190660642</v>
      </c>
      <c r="M125" s="214">
        <f>L125/$E124*100</f>
        <v>9.6628403776390073</v>
      </c>
      <c r="N125" s="107"/>
      <c r="O125" s="211" cm="1">
        <f t="array" ref="O125">SUMPRODUCT(('data NACE'!$A$3:$A$2210='Tool NACE-sectoren'!$A$2)*('data NACE'!$C$3:$C$2210='data NACE'!$C$17)*('data NACE'!$U$2:$AA$2=D125)*('data NACE'!$U$3:$AA$2210))</f>
        <v>42274.825987052296</v>
      </c>
      <c r="P125" s="215">
        <f>O125/$E125*100</f>
        <v>16.724265476898832</v>
      </c>
      <c r="Q125" s="225" cm="1">
        <f t="array" ref="Q125">SUMPRODUCT(('data NACE'!$A$3:$A$2210='Tool NACE-sectoren'!$A$2)*('data NACE'!$C$3:$C$2210='data NACE'!$C$31)*('data NACE'!$U$2:$AA$2=D125)*('data NACE'!$U$3:$AA$2210))</f>
        <v>5651.6618890175032</v>
      </c>
      <c r="R125" s="155">
        <f>Q125/$E124*100</f>
        <v>2.2572634136544512</v>
      </c>
      <c r="S125" s="216" cm="1">
        <f t="array" ref="S125">SUMPRODUCT(('data NACE'!$A$3:$A$2210='Tool NACE-sectoren'!$A$2)*('data NACE'!$C$3:$C$2210='data NACE'!$C$33)*('data NACE'!$U$2:$AA$2=D125)*('data NACE'!$U$3:$AA$2210))*100</f>
        <v>25.931203737989801</v>
      </c>
      <c r="T125" s="253"/>
      <c r="U125" s="284"/>
    </row>
    <row r="126" spans="2:27" s="106" customFormat="1" ht="15" customHeight="1" thickBot="1" x14ac:dyDescent="0.3">
      <c r="B126" s="186"/>
      <c r="C126" s="431" t="s">
        <v>184</v>
      </c>
      <c r="D126" s="432"/>
      <c r="E126" s="227">
        <f t="shared" ref="E126:M126" si="37">AVERAGE(E119:E125)</f>
        <v>245692.10308133945</v>
      </c>
      <c r="F126" s="228">
        <f t="shared" si="37"/>
        <v>2331.4558122537483</v>
      </c>
      <c r="G126" s="229">
        <f t="shared" si="37"/>
        <v>0.95802498818793835</v>
      </c>
      <c r="H126" s="228">
        <f t="shared" si="37"/>
        <v>2331.4558122537483</v>
      </c>
      <c r="I126" s="229">
        <f t="shared" si="37"/>
        <v>0.95802498818793835</v>
      </c>
      <c r="J126" s="230">
        <f t="shared" si="37"/>
        <v>21289.71808511376</v>
      </c>
      <c r="K126" s="231">
        <f t="shared" si="37"/>
        <v>8.748077690518711</v>
      </c>
      <c r="L126" s="232">
        <f t="shared" si="37"/>
        <v>23621.173897367513</v>
      </c>
      <c r="M126" s="233">
        <f t="shared" si="37"/>
        <v>9.7061026787066478</v>
      </c>
      <c r="N126" s="234"/>
      <c r="O126" s="228">
        <f>AVERAGE(O119:O125)</f>
        <v>42636.680792622465</v>
      </c>
      <c r="P126" s="229">
        <f>AVERAGE(P119:P125)</f>
        <v>17.364319728712108</v>
      </c>
      <c r="Q126" s="230">
        <f>AVERAGE(Q119:Q125)</f>
        <v>5806.5436664651934</v>
      </c>
      <c r="R126" s="231">
        <f>AVERAGE(R119:R125)</f>
        <v>2.3872730013740728</v>
      </c>
      <c r="S126" s="235">
        <f>AVERAGE(S119:S125)</f>
        <v>27.288989771998267</v>
      </c>
      <c r="T126" s="253"/>
    </row>
    <row r="127" spans="2:27" s="106" customFormat="1" ht="15" customHeight="1" x14ac:dyDescent="0.25">
      <c r="C127" s="390" t="s">
        <v>182</v>
      </c>
      <c r="F127" s="254"/>
      <c r="H127" s="255">
        <f>MAX(H111:H117)</f>
        <v>3781.2706996756606</v>
      </c>
      <c r="I127" s="255"/>
      <c r="J127" s="255">
        <f>MAX(J111:J117)</f>
        <v>21805.76648899596</v>
      </c>
      <c r="K127" s="107"/>
      <c r="M127" s="109"/>
      <c r="N127" s="107"/>
      <c r="O127" s="134"/>
      <c r="P127" s="134"/>
      <c r="Q127" s="256"/>
      <c r="R127" s="257"/>
      <c r="S127" s="258"/>
      <c r="T127" s="253"/>
    </row>
    <row r="128" spans="2:27" x14ac:dyDescent="0.25">
      <c r="L128" s="400"/>
    </row>
    <row r="129" spans="7:17" x14ac:dyDescent="0.25">
      <c r="G129" s="401"/>
      <c r="J129" s="402"/>
      <c r="K129" s="403"/>
      <c r="L129" s="388"/>
    </row>
    <row r="130" spans="7:17" x14ac:dyDescent="0.25">
      <c r="J130" s="403"/>
      <c r="K130" s="404"/>
      <c r="L130" s="388"/>
    </row>
    <row r="131" spans="7:17" x14ac:dyDescent="0.25">
      <c r="J131" s="403"/>
      <c r="K131" s="404"/>
      <c r="L131" s="388"/>
    </row>
    <row r="132" spans="7:17" x14ac:dyDescent="0.25">
      <c r="J132" s="403"/>
      <c r="K132" s="404"/>
      <c r="L132" s="388"/>
    </row>
    <row r="133" spans="7:17" x14ac:dyDescent="0.25">
      <c r="J133" s="403"/>
      <c r="K133" s="404"/>
      <c r="L133" s="388"/>
    </row>
    <row r="134" spans="7:17" x14ac:dyDescent="0.25">
      <c r="J134" s="403"/>
      <c r="K134" s="404"/>
      <c r="L134" s="388"/>
    </row>
    <row r="135" spans="7:17" x14ac:dyDescent="0.25">
      <c r="J135" s="403"/>
      <c r="K135" s="404"/>
      <c r="L135" s="388"/>
    </row>
    <row r="136" spans="7:17" x14ac:dyDescent="0.25">
      <c r="J136" s="403"/>
      <c r="K136" s="405"/>
      <c r="L136" s="388"/>
    </row>
    <row r="137" spans="7:17" x14ac:dyDescent="0.25">
      <c r="J137" s="403"/>
      <c r="K137" s="405"/>
      <c r="L137" s="388"/>
    </row>
    <row r="138" spans="7:17" x14ac:dyDescent="0.25">
      <c r="J138" s="403"/>
      <c r="K138" s="405"/>
      <c r="L138" s="388"/>
    </row>
    <row r="139" spans="7:17" x14ac:dyDescent="0.25">
      <c r="J139" s="403"/>
      <c r="K139" s="405"/>
      <c r="L139" s="388"/>
    </row>
    <row r="140" spans="7:17" x14ac:dyDescent="0.25">
      <c r="J140" s="403"/>
      <c r="K140" s="405"/>
      <c r="L140" s="388"/>
    </row>
    <row r="141" spans="7:17" x14ac:dyDescent="0.25">
      <c r="J141" s="403"/>
      <c r="K141" s="403"/>
      <c r="L141" s="388"/>
    </row>
    <row r="142" spans="7:17" x14ac:dyDescent="0.25">
      <c r="J142" s="402"/>
      <c r="K142" s="403"/>
      <c r="L142" s="388"/>
    </row>
    <row r="143" spans="7:17" x14ac:dyDescent="0.25">
      <c r="J143" s="403"/>
      <c r="K143" s="404"/>
      <c r="L143" s="388"/>
      <c r="N143" s="385"/>
      <c r="Q143" s="385"/>
    </row>
    <row r="144" spans="7:17" x14ac:dyDescent="0.25">
      <c r="J144" s="403"/>
      <c r="K144" s="404"/>
      <c r="L144" s="388"/>
      <c r="N144" s="385"/>
      <c r="Q144" s="385"/>
    </row>
    <row r="145" spans="10:17" x14ac:dyDescent="0.25">
      <c r="J145" s="403"/>
      <c r="K145" s="404"/>
      <c r="L145" s="388"/>
      <c r="N145" s="385"/>
      <c r="Q145" s="385"/>
    </row>
    <row r="146" spans="10:17" x14ac:dyDescent="0.25">
      <c r="J146" s="403"/>
      <c r="K146" s="404"/>
      <c r="L146" s="388"/>
      <c r="N146" s="385"/>
      <c r="Q146" s="385"/>
    </row>
    <row r="147" spans="10:17" x14ac:dyDescent="0.25">
      <c r="J147" s="403"/>
      <c r="K147" s="404"/>
      <c r="L147" s="388"/>
      <c r="N147" s="385"/>
      <c r="Q147" s="385"/>
    </row>
    <row r="148" spans="10:17" x14ac:dyDescent="0.25">
      <c r="J148" s="403"/>
      <c r="K148" s="404"/>
      <c r="L148" s="388"/>
      <c r="N148" s="385"/>
      <c r="Q148" s="385"/>
    </row>
    <row r="149" spans="10:17" x14ac:dyDescent="0.25">
      <c r="J149" s="403"/>
      <c r="K149" s="405"/>
      <c r="L149" s="388"/>
      <c r="N149" s="385"/>
      <c r="Q149" s="385"/>
    </row>
    <row r="150" spans="10:17" x14ac:dyDescent="0.25">
      <c r="J150" s="403"/>
      <c r="K150" s="405"/>
      <c r="L150" s="388"/>
      <c r="N150" s="385"/>
      <c r="Q150" s="385"/>
    </row>
    <row r="151" spans="10:17" x14ac:dyDescent="0.25">
      <c r="J151" s="403"/>
      <c r="K151" s="405"/>
      <c r="L151" s="388"/>
      <c r="N151" s="385"/>
      <c r="Q151" s="385"/>
    </row>
    <row r="152" spans="10:17" x14ac:dyDescent="0.25">
      <c r="J152" s="403"/>
      <c r="K152" s="405"/>
      <c r="L152" s="388"/>
      <c r="N152" s="385"/>
      <c r="Q152" s="385"/>
    </row>
    <row r="153" spans="10:17" x14ac:dyDescent="0.25">
      <c r="J153" s="403"/>
      <c r="K153" s="405"/>
      <c r="L153" s="388"/>
      <c r="N153" s="385"/>
      <c r="Q153" s="385"/>
    </row>
    <row r="154" spans="10:17" x14ac:dyDescent="0.25">
      <c r="J154" s="403"/>
      <c r="K154" s="403"/>
      <c r="L154" s="388"/>
      <c r="N154" s="385"/>
      <c r="Q154" s="385"/>
    </row>
    <row r="155" spans="10:17" x14ac:dyDescent="0.25">
      <c r="J155" s="402"/>
      <c r="K155" s="403"/>
      <c r="L155" s="388"/>
      <c r="N155" s="385"/>
      <c r="Q155" s="385"/>
    </row>
    <row r="156" spans="10:17" x14ac:dyDescent="0.25">
      <c r="J156" s="403"/>
      <c r="K156" s="404"/>
      <c r="L156" s="406"/>
      <c r="N156" s="385"/>
      <c r="Q156" s="385"/>
    </row>
    <row r="157" spans="10:17" x14ac:dyDescent="0.25">
      <c r="J157" s="403"/>
      <c r="K157" s="404"/>
      <c r="L157" s="406"/>
      <c r="N157" s="385"/>
      <c r="Q157" s="385"/>
    </row>
    <row r="158" spans="10:17" x14ac:dyDescent="0.25">
      <c r="J158" s="403"/>
      <c r="K158" s="404"/>
      <c r="L158" s="406"/>
      <c r="N158" s="385"/>
      <c r="O158" s="385"/>
      <c r="Q158" s="385"/>
    </row>
    <row r="159" spans="10:17" x14ac:dyDescent="0.25">
      <c r="J159" s="403"/>
      <c r="K159" s="404"/>
      <c r="L159" s="406"/>
      <c r="N159" s="385"/>
      <c r="O159" s="385"/>
      <c r="Q159" s="385"/>
    </row>
    <row r="160" spans="10:17" x14ac:dyDescent="0.25">
      <c r="J160" s="403"/>
      <c r="K160" s="404"/>
      <c r="L160" s="406"/>
      <c r="N160" s="385"/>
      <c r="Q160" s="385"/>
    </row>
    <row r="161" spans="10:17" x14ac:dyDescent="0.25">
      <c r="J161" s="403"/>
      <c r="K161" s="404"/>
      <c r="L161" s="406"/>
      <c r="N161" s="385"/>
      <c r="Q161" s="385"/>
    </row>
    <row r="162" spans="10:17" x14ac:dyDescent="0.25">
      <c r="J162" s="403"/>
      <c r="K162" s="405"/>
      <c r="L162" s="406"/>
      <c r="N162" s="385"/>
      <c r="Q162" s="385"/>
    </row>
    <row r="163" spans="10:17" x14ac:dyDescent="0.25">
      <c r="J163" s="403"/>
      <c r="K163" s="405"/>
      <c r="L163" s="406"/>
      <c r="N163" s="385"/>
      <c r="Q163" s="385"/>
    </row>
    <row r="164" spans="10:17" x14ac:dyDescent="0.25">
      <c r="J164" s="403"/>
      <c r="K164" s="405"/>
      <c r="L164" s="406"/>
      <c r="N164" s="385"/>
      <c r="Q164" s="385"/>
    </row>
    <row r="165" spans="10:17" x14ac:dyDescent="0.25">
      <c r="J165" s="403"/>
      <c r="K165" s="405"/>
      <c r="L165" s="406"/>
      <c r="N165" s="385"/>
      <c r="Q165" s="385"/>
    </row>
    <row r="166" spans="10:17" x14ac:dyDescent="0.25">
      <c r="J166" s="403"/>
      <c r="K166" s="405"/>
      <c r="L166" s="406"/>
      <c r="N166" s="385"/>
      <c r="Q166" s="385"/>
    </row>
    <row r="167" spans="10:17" x14ac:dyDescent="0.25">
      <c r="J167" s="403"/>
      <c r="K167" s="403"/>
      <c r="L167" s="388"/>
      <c r="N167" s="385"/>
      <c r="Q167" s="385"/>
    </row>
    <row r="168" spans="10:17" x14ac:dyDescent="0.25">
      <c r="J168" s="402"/>
      <c r="K168" s="403"/>
      <c r="L168" s="388"/>
      <c r="N168" s="385"/>
      <c r="Q168" s="385"/>
    </row>
    <row r="169" spans="10:17" x14ac:dyDescent="0.25">
      <c r="J169" s="403"/>
      <c r="K169" s="404"/>
      <c r="L169" s="406"/>
      <c r="N169" s="385"/>
      <c r="Q169" s="385"/>
    </row>
    <row r="170" spans="10:17" x14ac:dyDescent="0.25">
      <c r="J170" s="403"/>
      <c r="K170" s="404"/>
      <c r="L170" s="406"/>
      <c r="N170" s="385"/>
      <c r="Q170" s="385"/>
    </row>
    <row r="171" spans="10:17" x14ac:dyDescent="0.25">
      <c r="J171" s="403"/>
      <c r="K171" s="404"/>
      <c r="L171" s="406"/>
      <c r="N171" s="385"/>
      <c r="Q171" s="385"/>
    </row>
    <row r="172" spans="10:17" x14ac:dyDescent="0.25">
      <c r="J172" s="403"/>
      <c r="K172" s="404"/>
      <c r="L172" s="406"/>
      <c r="N172" s="385"/>
      <c r="Q172" s="385"/>
    </row>
    <row r="173" spans="10:17" x14ac:dyDescent="0.25">
      <c r="J173" s="403"/>
      <c r="K173" s="404"/>
      <c r="L173" s="406"/>
      <c r="N173" s="385"/>
      <c r="Q173" s="385"/>
    </row>
    <row r="174" spans="10:17" x14ac:dyDescent="0.25">
      <c r="J174" s="403"/>
      <c r="K174" s="404"/>
      <c r="L174" s="406"/>
      <c r="N174" s="385"/>
      <c r="Q174" s="385"/>
    </row>
    <row r="175" spans="10:17" x14ac:dyDescent="0.25">
      <c r="J175" s="403"/>
      <c r="K175" s="405"/>
      <c r="L175" s="406"/>
      <c r="N175" s="385"/>
      <c r="Q175" s="385"/>
    </row>
    <row r="176" spans="10:17" x14ac:dyDescent="0.25">
      <c r="J176" s="403"/>
      <c r="K176" s="405"/>
      <c r="L176" s="406"/>
      <c r="N176" s="385"/>
      <c r="Q176" s="385"/>
    </row>
    <row r="177" spans="10:17" x14ac:dyDescent="0.25">
      <c r="J177" s="403"/>
      <c r="K177" s="405"/>
      <c r="L177" s="406"/>
      <c r="N177" s="385"/>
      <c r="Q177" s="385"/>
    </row>
    <row r="178" spans="10:17" x14ac:dyDescent="0.25">
      <c r="J178" s="403"/>
      <c r="K178" s="405"/>
      <c r="L178" s="406"/>
      <c r="N178" s="385"/>
      <c r="Q178" s="385"/>
    </row>
    <row r="179" spans="10:17" x14ac:dyDescent="0.25">
      <c r="J179" s="403"/>
      <c r="K179" s="405"/>
      <c r="L179" s="406"/>
      <c r="N179" s="385"/>
      <c r="Q179" s="385"/>
    </row>
    <row r="180" spans="10:17" x14ac:dyDescent="0.25">
      <c r="J180" s="388"/>
      <c r="K180" s="407"/>
      <c r="L180" s="388"/>
      <c r="N180" s="385"/>
      <c r="Q180" s="385"/>
    </row>
    <row r="181" spans="10:17" x14ac:dyDescent="0.25">
      <c r="J181" s="388"/>
      <c r="K181" s="407"/>
      <c r="L181" s="388"/>
      <c r="N181" s="385"/>
      <c r="Q181" s="385"/>
    </row>
    <row r="182" spans="10:17" x14ac:dyDescent="0.25">
      <c r="J182" s="388"/>
      <c r="K182" s="407"/>
      <c r="L182" s="388"/>
      <c r="N182" s="385"/>
      <c r="Q182" s="385"/>
    </row>
    <row r="190" spans="10:17" x14ac:dyDescent="0.25">
      <c r="L190" s="400"/>
      <c r="N190" s="385"/>
      <c r="O190" s="385"/>
      <c r="Q190" s="385"/>
    </row>
    <row r="221" spans="12:12" s="385" customFormat="1" x14ac:dyDescent="0.25">
      <c r="L221" s="400"/>
    </row>
    <row r="252" spans="12:12" s="385" customFormat="1" x14ac:dyDescent="0.25">
      <c r="L252" s="408"/>
    </row>
    <row r="283" spans="12:12" s="385" customFormat="1" x14ac:dyDescent="0.25">
      <c r="L283" s="408"/>
    </row>
  </sheetData>
  <sheetProtection algorithmName="SHA-512" hashValue="0RbgmncvyQ5bhkol+LZ9vZ7mAF1Rq7gtG+25Rf+FJpg4rFCdNGEoTfLgqFjW/aq/PSNjn7E+bZsxbnRgDXBPdw==" saltValue="PWFAB24SRxCzWAYL8aiicQ==" spinCount="100000" sheet="1" objects="1" scenarios="1"/>
  <mergeCells count="31">
    <mergeCell ref="H96:I98"/>
    <mergeCell ref="A2:S2"/>
    <mergeCell ref="N3:S4"/>
    <mergeCell ref="Q96:R98"/>
    <mergeCell ref="S96:S98"/>
    <mergeCell ref="C72:E72"/>
    <mergeCell ref="B76:B77"/>
    <mergeCell ref="H94:M95"/>
    <mergeCell ref="O94:S95"/>
    <mergeCell ref="E96:E99"/>
    <mergeCell ref="F96:G98"/>
    <mergeCell ref="J96:K98"/>
    <mergeCell ref="B11:E13"/>
    <mergeCell ref="B17:E21"/>
    <mergeCell ref="O96:P98"/>
    <mergeCell ref="B14:D14"/>
    <mergeCell ref="B22:D22"/>
    <mergeCell ref="C47:E47"/>
    <mergeCell ref="C69:E69"/>
    <mergeCell ref="C126:D126"/>
    <mergeCell ref="C111:C117"/>
    <mergeCell ref="C118:D118"/>
    <mergeCell ref="C119:C125"/>
    <mergeCell ref="C110:D110"/>
    <mergeCell ref="C100:C109"/>
    <mergeCell ref="Q6:S6"/>
    <mergeCell ref="Q7:S7"/>
    <mergeCell ref="Q8:S8"/>
    <mergeCell ref="Q9:S9"/>
    <mergeCell ref="L96:M98"/>
    <mergeCell ref="Q10:S10"/>
  </mergeCells>
  <hyperlinks>
    <hyperlink ref="Q6" r:id="rId1" location="Tool!B8" display="Hoe evolueert totale aanwervingsbehoefte?" xr:uid="{00000000-0004-0000-0100-000000000000}"/>
    <hyperlink ref="Q7" r:id="rId2" location="Tool!B26" xr:uid="{00000000-0004-0000-0100-000001000000}"/>
    <hyperlink ref="Q8" r:id="rId3" location="Tool!B46" xr:uid="{00000000-0004-0000-0100-000002000000}"/>
    <hyperlink ref="Q9" r:id="rId4" location="Tool!B69" xr:uid="{00000000-0004-0000-0100-000003000000}"/>
    <hyperlink ref="Q10:S10" r:id="rId5" location="'Tool NACE-sectoren'!B92" display="Overzichtstabel " xr:uid="{00000000-0004-0000-0100-000004000000}"/>
    <hyperlink ref="Q8:S8" r:id="rId6" location="'Tool NACE-sectoren'!B45" display="In welke mate vergrijst sector?" xr:uid="{00000000-0004-0000-0100-000005000000}"/>
    <hyperlink ref="Q9:S9" r:id="rId7" location="'Tool NACE-sectoren'!B67" display="Hoe verhoudt sector zich tov andere sectoren?" xr:uid="{00000000-0004-0000-0100-000006000000}"/>
    <hyperlink ref="Q7:S7" r:id="rId8" location="'Tool NACE-sectoren'!B26" display="Hoe is totale aanwervingsbehoefte opgebouwd?" xr:uid="{00000000-0004-0000-0100-000008000000}"/>
    <hyperlink ref="Q6:S6" r:id="rId9" location="'Tool NACE-sectoren'!B8" display="Hoe evolueert jaarlijkse aanwervingsbehoefte?" xr:uid="{00000000-0004-0000-0100-000007000000}"/>
  </hyperlinks>
  <pageMargins left="0.70866141732283472" right="0.70866141732283472" top="0.74803149606299213" bottom="0.74803149606299213" header="0.31496062992125984" footer="0.31496062992125984"/>
  <pageSetup paperSize="9" scale="39" fitToWidth="0" orientation="portrait" r:id="rId10"/>
  <drawing r:id="rId1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Benchmarks!$C$2:$F$2</xm:f>
          </x14:formula1>
          <xm:sqref>C69:E69</xm:sqref>
        </x14:dataValidation>
        <x14:dataValidation type="list" allowBlank="1" showInputMessage="1" showErrorMessage="1" xr:uid="{00000000-0002-0000-0100-000001000000}">
          <x14:formula1>
            <xm:f>'data NACE'!$AG$11:$AH$11</xm:f>
          </x14:formula1>
          <xm:sqref>C72:E72 C47:E47</xm:sqref>
        </x14:dataValidation>
        <x14:dataValidation type="list" allowBlank="1" showInputMessage="1" showErrorMessage="1" xr:uid="{C157E7E9-8144-4F7F-A5DF-54E97BB62D31}">
          <x14:formula1>
            <xm:f>'data NACE'!$AV$3:$AV$70</xm:f>
          </x14:formula1>
          <xm:sqref>A2:S2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53B27-6FEA-4EEB-BE3B-536D517364D6}">
  <dimension ref="A2:X129"/>
  <sheetViews>
    <sheetView showGridLines="0" zoomScale="90" zoomScaleNormal="90" workbookViewId="0">
      <selection activeCell="D12" sqref="D12"/>
    </sheetView>
  </sheetViews>
  <sheetFormatPr defaultColWidth="9.140625" defaultRowHeight="15" x14ac:dyDescent="0.25"/>
  <cols>
    <col min="1" max="20" width="9.5703125" style="106" customWidth="1"/>
    <col min="21" max="16384" width="9.140625" style="106"/>
  </cols>
  <sheetData>
    <row r="2" spans="1:24" ht="21" x14ac:dyDescent="0.35">
      <c r="A2" s="322"/>
      <c r="F2" s="484" t="s">
        <v>150</v>
      </c>
      <c r="G2" s="485"/>
      <c r="H2" s="485"/>
      <c r="I2" s="485"/>
      <c r="J2" s="485"/>
      <c r="K2" s="485"/>
      <c r="L2" s="485"/>
      <c r="M2" s="485"/>
      <c r="N2" s="485"/>
      <c r="O2" s="485"/>
      <c r="P2" s="486"/>
    </row>
    <row r="3" spans="1:24" x14ac:dyDescent="0.25">
      <c r="F3" s="416" t="s">
        <v>41</v>
      </c>
      <c r="G3" s="417"/>
      <c r="H3" s="417"/>
      <c r="I3" s="417"/>
      <c r="J3" s="417"/>
      <c r="K3" s="417"/>
      <c r="L3" s="417"/>
      <c r="M3" s="417"/>
      <c r="N3" s="417"/>
      <c r="O3" s="417"/>
      <c r="P3" s="418"/>
    </row>
    <row r="4" spans="1:24" x14ac:dyDescent="0.25">
      <c r="F4" s="416" t="s">
        <v>144</v>
      </c>
      <c r="G4" s="417"/>
      <c r="H4" s="417"/>
      <c r="I4" s="417"/>
      <c r="J4" s="417"/>
      <c r="K4" s="417"/>
      <c r="L4" s="417"/>
      <c r="M4" s="417"/>
      <c r="N4" s="417"/>
      <c r="O4" s="417"/>
      <c r="P4" s="418"/>
    </row>
    <row r="5" spans="1:24" x14ac:dyDescent="0.25">
      <c r="F5" s="416" t="s">
        <v>42</v>
      </c>
      <c r="G5" s="417"/>
      <c r="H5" s="417"/>
      <c r="I5" s="417"/>
      <c r="J5" s="417"/>
      <c r="K5" s="417"/>
      <c r="L5" s="417"/>
      <c r="M5" s="417"/>
      <c r="N5" s="417"/>
      <c r="O5" s="417"/>
      <c r="P5" s="418"/>
    </row>
    <row r="6" spans="1:24" x14ac:dyDescent="0.25">
      <c r="F6" s="416" t="s">
        <v>45</v>
      </c>
      <c r="G6" s="417"/>
      <c r="H6" s="417"/>
      <c r="I6" s="417"/>
      <c r="J6" s="417"/>
      <c r="K6" s="417"/>
      <c r="L6" s="417"/>
      <c r="M6" s="417"/>
      <c r="N6" s="417"/>
      <c r="O6" s="417"/>
      <c r="P6" s="418"/>
    </row>
    <row r="7" spans="1:24" x14ac:dyDescent="0.25">
      <c r="F7" s="416" t="s">
        <v>59</v>
      </c>
      <c r="G7" s="417"/>
      <c r="H7" s="417"/>
      <c r="I7" s="417"/>
      <c r="J7" s="417"/>
      <c r="K7" s="417"/>
      <c r="L7" s="417"/>
      <c r="M7" s="417"/>
      <c r="N7" s="417"/>
      <c r="O7" s="417"/>
      <c r="P7" s="418"/>
    </row>
    <row r="8" spans="1:24" x14ac:dyDescent="0.25">
      <c r="F8" s="416" t="s">
        <v>50</v>
      </c>
      <c r="G8" s="417"/>
      <c r="H8" s="417"/>
      <c r="I8" s="417"/>
      <c r="J8" s="417"/>
      <c r="K8" s="417"/>
      <c r="L8" s="417"/>
      <c r="M8" s="417"/>
      <c r="N8" s="417"/>
      <c r="O8" s="417"/>
      <c r="P8" s="418"/>
    </row>
    <row r="9" spans="1:24" x14ac:dyDescent="0.25">
      <c r="F9" s="416" t="s">
        <v>46</v>
      </c>
      <c r="G9" s="417"/>
      <c r="H9" s="417"/>
      <c r="I9" s="417"/>
      <c r="J9" s="417"/>
      <c r="K9" s="417"/>
      <c r="L9" s="417"/>
      <c r="M9" s="417"/>
      <c r="N9" s="417"/>
      <c r="O9" s="417"/>
      <c r="P9" s="418"/>
    </row>
    <row r="10" spans="1:24" x14ac:dyDescent="0.25">
      <c r="C10" s="322"/>
      <c r="D10" s="124"/>
      <c r="E10" s="124"/>
      <c r="F10" s="416" t="s">
        <v>43</v>
      </c>
      <c r="G10" s="417"/>
      <c r="H10" s="417"/>
      <c r="I10" s="417"/>
      <c r="J10" s="417"/>
      <c r="K10" s="417"/>
      <c r="L10" s="417"/>
      <c r="M10" s="417"/>
      <c r="N10" s="417"/>
      <c r="O10" s="417"/>
      <c r="P10" s="418"/>
    </row>
    <row r="11" spans="1:24" x14ac:dyDescent="0.25">
      <c r="C11" s="124"/>
      <c r="D11" s="124"/>
      <c r="E11" s="124"/>
      <c r="F11" s="416" t="s">
        <v>47</v>
      </c>
      <c r="G11" s="417"/>
      <c r="H11" s="417"/>
      <c r="I11" s="417"/>
      <c r="J11" s="417"/>
      <c r="K11" s="417"/>
      <c r="L11" s="417"/>
      <c r="M11" s="417"/>
      <c r="N11" s="417"/>
      <c r="O11" s="417"/>
      <c r="P11" s="418"/>
    </row>
    <row r="12" spans="1:24" s="323" customFormat="1" x14ac:dyDescent="0.25">
      <c r="F12" s="416" t="s">
        <v>44</v>
      </c>
      <c r="G12" s="417"/>
      <c r="H12" s="417"/>
      <c r="I12" s="417"/>
      <c r="J12" s="417"/>
      <c r="K12" s="417"/>
      <c r="L12" s="417"/>
      <c r="M12" s="417"/>
      <c r="N12" s="417"/>
      <c r="O12" s="417"/>
      <c r="P12" s="418"/>
    </row>
    <row r="13" spans="1:24" x14ac:dyDescent="0.25">
      <c r="C13" s="245"/>
      <c r="D13" s="124"/>
      <c r="E13" s="124"/>
      <c r="F13" s="416" t="s">
        <v>48</v>
      </c>
      <c r="G13" s="417"/>
      <c r="H13" s="417"/>
      <c r="I13" s="417"/>
      <c r="J13" s="417"/>
      <c r="K13" s="417"/>
      <c r="L13" s="417"/>
      <c r="M13" s="417"/>
      <c r="N13" s="417"/>
      <c r="O13" s="417"/>
      <c r="P13" s="418"/>
      <c r="X13"/>
    </row>
    <row r="14" spans="1:24" x14ac:dyDescent="0.25">
      <c r="C14" s="322"/>
      <c r="F14" s="416" t="s">
        <v>179</v>
      </c>
      <c r="G14" s="417"/>
      <c r="H14" s="417"/>
      <c r="I14" s="417"/>
      <c r="J14" s="417"/>
      <c r="K14" s="417"/>
      <c r="L14" s="417"/>
      <c r="M14" s="417"/>
      <c r="N14" s="417"/>
      <c r="O14" s="417"/>
      <c r="P14" s="418"/>
    </row>
    <row r="15" spans="1:24" x14ac:dyDescent="0.25">
      <c r="C15" s="324"/>
      <c r="F15" s="416" t="s">
        <v>49</v>
      </c>
      <c r="G15" s="417"/>
      <c r="H15" s="417"/>
      <c r="I15" s="417"/>
      <c r="J15" s="417"/>
      <c r="K15" s="417"/>
      <c r="L15" s="417"/>
      <c r="M15" s="417"/>
      <c r="N15" s="417"/>
      <c r="O15" s="417"/>
      <c r="P15" s="418"/>
    </row>
    <row r="16" spans="1:24" x14ac:dyDescent="0.25">
      <c r="C16" s="324"/>
      <c r="F16" s="382" t="s">
        <v>178</v>
      </c>
      <c r="G16" s="383"/>
      <c r="H16" s="383"/>
      <c r="I16" s="383"/>
      <c r="J16" s="383"/>
      <c r="K16" s="383"/>
      <c r="L16" s="383"/>
      <c r="M16" s="383"/>
      <c r="N16" s="383"/>
      <c r="O16" s="383"/>
      <c r="P16" s="384"/>
    </row>
    <row r="17" spans="1:24" x14ac:dyDescent="0.25">
      <c r="C17" s="245"/>
      <c r="F17" s="481" t="s">
        <v>51</v>
      </c>
      <c r="G17" s="482"/>
      <c r="H17" s="482"/>
      <c r="I17" s="482"/>
      <c r="J17" s="482"/>
      <c r="K17" s="482"/>
      <c r="L17" s="482"/>
      <c r="M17" s="482"/>
      <c r="N17" s="482"/>
      <c r="O17" s="482"/>
      <c r="P17" s="483"/>
    </row>
    <row r="18" spans="1:24" x14ac:dyDescent="0.25">
      <c r="C18" s="245"/>
    </row>
    <row r="19" spans="1:24" x14ac:dyDescent="0.25">
      <c r="C19" s="245"/>
    </row>
    <row r="20" spans="1:24" s="238" customFormat="1" x14ac:dyDescent="0.25">
      <c r="A20" s="238" t="s">
        <v>41</v>
      </c>
    </row>
    <row r="21" spans="1:24" s="238" customFormat="1" ht="15" customHeight="1" x14ac:dyDescent="0.25">
      <c r="A21" s="476" t="s">
        <v>187</v>
      </c>
      <c r="B21" s="476"/>
      <c r="C21" s="476"/>
      <c r="D21" s="476"/>
      <c r="E21" s="476"/>
      <c r="F21" s="476"/>
      <c r="G21" s="476"/>
      <c r="H21" s="476"/>
      <c r="I21" s="476"/>
      <c r="J21" s="476"/>
      <c r="K21" s="476"/>
      <c r="L21" s="476"/>
      <c r="M21" s="476"/>
      <c r="N21" s="476"/>
      <c r="O21" s="476"/>
      <c r="P21" s="476"/>
      <c r="Q21" s="476"/>
      <c r="R21" s="476"/>
      <c r="S21" s="476"/>
      <c r="T21" s="476"/>
      <c r="U21" s="325"/>
      <c r="V21" s="325"/>
      <c r="W21" s="325"/>
      <c r="X21" s="325"/>
    </row>
    <row r="22" spans="1:24" s="238" customFormat="1" x14ac:dyDescent="0.25">
      <c r="A22" s="476"/>
      <c r="B22" s="476"/>
      <c r="C22" s="476"/>
      <c r="D22" s="476"/>
      <c r="E22" s="476"/>
      <c r="F22" s="476"/>
      <c r="G22" s="476"/>
      <c r="H22" s="476"/>
      <c r="I22" s="476"/>
      <c r="J22" s="476"/>
      <c r="K22" s="476"/>
      <c r="L22" s="476"/>
      <c r="M22" s="476"/>
      <c r="N22" s="476"/>
      <c r="O22" s="476"/>
      <c r="P22" s="476"/>
      <c r="Q22" s="476"/>
      <c r="R22" s="476"/>
      <c r="S22" s="476"/>
      <c r="T22" s="476"/>
      <c r="U22" s="325"/>
      <c r="V22" s="325"/>
      <c r="W22" s="325"/>
      <c r="X22" s="325"/>
    </row>
    <row r="23" spans="1:24" s="238" customFormat="1" x14ac:dyDescent="0.25">
      <c r="A23" s="476"/>
      <c r="B23" s="476"/>
      <c r="C23" s="476"/>
      <c r="D23" s="476"/>
      <c r="E23" s="476"/>
      <c r="F23" s="476"/>
      <c r="G23" s="476"/>
      <c r="H23" s="476"/>
      <c r="I23" s="476"/>
      <c r="J23" s="476"/>
      <c r="K23" s="476"/>
      <c r="L23" s="476"/>
      <c r="M23" s="476"/>
      <c r="N23" s="476"/>
      <c r="O23" s="476"/>
      <c r="P23" s="476"/>
      <c r="Q23" s="476"/>
      <c r="R23" s="476"/>
      <c r="S23" s="476"/>
      <c r="T23" s="476"/>
      <c r="U23" s="325"/>
      <c r="V23" s="325"/>
      <c r="W23" s="325"/>
      <c r="X23" s="325"/>
    </row>
    <row r="24" spans="1:24" s="238" customFormat="1" x14ac:dyDescent="0.25">
      <c r="A24" s="326"/>
      <c r="B24" s="326"/>
      <c r="C24" s="326"/>
      <c r="D24" s="326"/>
      <c r="E24" s="326"/>
      <c r="F24" s="326"/>
      <c r="G24" s="326"/>
      <c r="H24" s="326"/>
      <c r="I24" s="326"/>
      <c r="J24" s="326"/>
      <c r="K24" s="326"/>
      <c r="L24" s="326"/>
      <c r="M24" s="326"/>
      <c r="N24" s="326"/>
      <c r="O24" s="326"/>
      <c r="P24" s="326"/>
      <c r="Q24" s="326"/>
      <c r="R24" s="326"/>
      <c r="S24" s="326"/>
      <c r="T24" s="326"/>
      <c r="U24" s="326"/>
      <c r="V24" s="326"/>
      <c r="W24" s="326"/>
      <c r="X24" s="326"/>
    </row>
    <row r="25" spans="1:24" s="238" customFormat="1" x14ac:dyDescent="0.25">
      <c r="A25" s="238" t="s">
        <v>144</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row>
    <row r="26" spans="1:24" s="238" customFormat="1" ht="15" customHeight="1" x14ac:dyDescent="0.25">
      <c r="A26" s="479" t="s">
        <v>197</v>
      </c>
      <c r="B26" s="479"/>
      <c r="C26" s="479"/>
      <c r="D26" s="479"/>
      <c r="E26" s="479"/>
      <c r="F26" s="479"/>
      <c r="G26" s="479"/>
      <c r="H26" s="479"/>
      <c r="I26" s="479"/>
      <c r="J26" s="479"/>
      <c r="K26" s="479"/>
      <c r="L26" s="479"/>
      <c r="M26" s="479"/>
      <c r="N26" s="479"/>
      <c r="O26" s="479"/>
      <c r="P26" s="479"/>
      <c r="Q26" s="479"/>
      <c r="R26" s="479"/>
      <c r="S26" s="479"/>
      <c r="T26" s="479"/>
    </row>
    <row r="27" spans="1:24" s="238" customFormat="1" x14ac:dyDescent="0.25">
      <c r="A27" s="479"/>
      <c r="B27" s="479"/>
      <c r="C27" s="479"/>
      <c r="D27" s="479"/>
      <c r="E27" s="479"/>
      <c r="F27" s="479"/>
      <c r="G27" s="479"/>
      <c r="H27" s="479"/>
      <c r="I27" s="479"/>
      <c r="J27" s="479"/>
      <c r="K27" s="479"/>
      <c r="L27" s="479"/>
      <c r="M27" s="479"/>
      <c r="N27" s="479"/>
      <c r="O27" s="479"/>
      <c r="P27" s="479"/>
      <c r="Q27" s="479"/>
      <c r="R27" s="479"/>
      <c r="S27" s="479"/>
      <c r="T27" s="479"/>
    </row>
    <row r="28" spans="1:24" s="238" customFormat="1" x14ac:dyDescent="0.25">
      <c r="A28" s="479"/>
      <c r="B28" s="479"/>
      <c r="C28" s="479"/>
      <c r="D28" s="479"/>
      <c r="E28" s="479"/>
      <c r="F28" s="479"/>
      <c r="G28" s="479"/>
      <c r="H28" s="479"/>
      <c r="I28" s="479"/>
      <c r="J28" s="479"/>
      <c r="K28" s="479"/>
      <c r="L28" s="479"/>
      <c r="M28" s="479"/>
      <c r="N28" s="479"/>
      <c r="O28" s="479"/>
      <c r="P28" s="479"/>
      <c r="Q28" s="479"/>
      <c r="R28" s="479"/>
      <c r="S28" s="479"/>
      <c r="T28" s="479"/>
    </row>
    <row r="29" spans="1:24" s="238" customFormat="1" ht="15" customHeight="1" x14ac:dyDescent="0.25">
      <c r="A29" s="479"/>
      <c r="B29" s="479"/>
      <c r="C29" s="479"/>
      <c r="D29" s="479"/>
      <c r="E29" s="479"/>
      <c r="F29" s="479"/>
      <c r="G29" s="479"/>
      <c r="H29" s="479"/>
      <c r="I29" s="479"/>
      <c r="J29" s="479"/>
      <c r="K29" s="479"/>
      <c r="L29" s="479"/>
      <c r="M29" s="479"/>
      <c r="N29" s="479"/>
      <c r="O29" s="479"/>
      <c r="P29" s="479"/>
      <c r="Q29" s="479"/>
      <c r="R29" s="479"/>
      <c r="S29" s="479"/>
      <c r="T29" s="479"/>
    </row>
    <row r="30" spans="1:24" s="238" customFormat="1" ht="15" customHeight="1" x14ac:dyDescent="0.25">
      <c r="A30" s="476" t="s">
        <v>191</v>
      </c>
      <c r="B30" s="476"/>
      <c r="C30" s="476"/>
      <c r="D30" s="476"/>
      <c r="E30" s="476"/>
      <c r="F30" s="476"/>
      <c r="G30" s="476"/>
      <c r="H30" s="476"/>
      <c r="I30" s="476"/>
      <c r="J30" s="476"/>
      <c r="K30" s="476"/>
      <c r="L30" s="476"/>
      <c r="M30" s="476"/>
      <c r="N30" s="476"/>
      <c r="O30" s="476"/>
      <c r="P30" s="476"/>
      <c r="Q30" s="476"/>
      <c r="R30" s="476"/>
      <c r="S30" s="476"/>
      <c r="T30" s="476"/>
      <c r="U30" s="325"/>
      <c r="V30" s="325"/>
      <c r="W30" s="325"/>
      <c r="X30" s="325"/>
    </row>
    <row r="31" spans="1:24" s="238" customFormat="1" x14ac:dyDescent="0.25">
      <c r="A31" s="476"/>
      <c r="B31" s="476"/>
      <c r="C31" s="476"/>
      <c r="D31" s="476"/>
      <c r="E31" s="476"/>
      <c r="F31" s="476"/>
      <c r="G31" s="476"/>
      <c r="H31" s="476"/>
      <c r="I31" s="476"/>
      <c r="J31" s="476"/>
      <c r="K31" s="476"/>
      <c r="L31" s="476"/>
      <c r="M31" s="476"/>
      <c r="N31" s="476"/>
      <c r="O31" s="476"/>
      <c r="P31" s="476"/>
      <c r="Q31" s="476"/>
      <c r="R31" s="476"/>
      <c r="S31" s="476"/>
      <c r="T31" s="476"/>
      <c r="U31" s="325"/>
      <c r="V31" s="325"/>
      <c r="W31" s="325"/>
      <c r="X31" s="325"/>
    </row>
    <row r="32" spans="1:24" s="238" customFormat="1" x14ac:dyDescent="0.25">
      <c r="A32" s="476"/>
      <c r="B32" s="476"/>
      <c r="C32" s="476"/>
      <c r="D32" s="476"/>
      <c r="E32" s="476"/>
      <c r="F32" s="476"/>
      <c r="G32" s="476"/>
      <c r="H32" s="476"/>
      <c r="I32" s="476"/>
      <c r="J32" s="476"/>
      <c r="K32" s="476"/>
      <c r="L32" s="476"/>
      <c r="M32" s="476"/>
      <c r="N32" s="476"/>
      <c r="O32" s="476"/>
      <c r="P32" s="476"/>
      <c r="Q32" s="476"/>
      <c r="R32" s="476"/>
      <c r="S32" s="476"/>
      <c r="T32" s="476"/>
      <c r="U32" s="325"/>
      <c r="V32" s="325"/>
      <c r="W32" s="325"/>
      <c r="X32" s="325"/>
    </row>
    <row r="33" spans="1:24" s="238" customFormat="1" x14ac:dyDescent="0.25">
      <c r="A33" s="476"/>
      <c r="B33" s="476"/>
      <c r="C33" s="476"/>
      <c r="D33" s="476"/>
      <c r="E33" s="476"/>
      <c r="F33" s="476"/>
      <c r="G33" s="476"/>
      <c r="H33" s="476"/>
      <c r="I33" s="476"/>
      <c r="J33" s="476"/>
      <c r="K33" s="476"/>
      <c r="L33" s="476"/>
      <c r="M33" s="476"/>
      <c r="N33" s="476"/>
      <c r="O33" s="476"/>
      <c r="P33" s="476"/>
      <c r="Q33" s="476"/>
      <c r="R33" s="476"/>
      <c r="S33" s="476"/>
      <c r="T33" s="476"/>
      <c r="U33" s="325"/>
      <c r="V33" s="325"/>
      <c r="W33" s="325"/>
      <c r="X33" s="325"/>
    </row>
    <row r="34" spans="1:24" x14ac:dyDescent="0.25">
      <c r="A34" s="238" t="s">
        <v>42</v>
      </c>
    </row>
    <row r="35" spans="1:24" ht="15" customHeight="1" x14ac:dyDescent="0.25">
      <c r="A35" s="476" t="s">
        <v>192</v>
      </c>
      <c r="B35" s="476"/>
      <c r="C35" s="476"/>
      <c r="D35" s="476"/>
      <c r="E35" s="476"/>
      <c r="F35" s="476"/>
      <c r="G35" s="476"/>
      <c r="H35" s="476"/>
      <c r="I35" s="476"/>
      <c r="J35" s="476"/>
      <c r="K35" s="476"/>
      <c r="L35" s="476"/>
      <c r="M35" s="476"/>
      <c r="N35" s="476"/>
      <c r="O35" s="476"/>
      <c r="P35" s="476"/>
      <c r="Q35" s="476"/>
      <c r="R35" s="476"/>
      <c r="S35" s="476"/>
      <c r="T35" s="476"/>
    </row>
    <row r="36" spans="1:24" x14ac:dyDescent="0.25">
      <c r="A36" s="476"/>
      <c r="B36" s="476"/>
      <c r="C36" s="476"/>
      <c r="D36" s="476"/>
      <c r="E36" s="476"/>
      <c r="F36" s="476"/>
      <c r="G36" s="476"/>
      <c r="H36" s="476"/>
      <c r="I36" s="476"/>
      <c r="J36" s="476"/>
      <c r="K36" s="476"/>
      <c r="L36" s="476"/>
      <c r="M36" s="476"/>
      <c r="N36" s="476"/>
      <c r="O36" s="476"/>
      <c r="P36" s="476"/>
      <c r="Q36" s="476"/>
      <c r="R36" s="476"/>
      <c r="S36" s="476"/>
      <c r="T36" s="476"/>
    </row>
    <row r="37" spans="1:24" x14ac:dyDescent="0.25">
      <c r="A37" s="476"/>
      <c r="B37" s="476"/>
      <c r="C37" s="476"/>
      <c r="D37" s="476"/>
      <c r="E37" s="476"/>
      <c r="F37" s="476"/>
      <c r="G37" s="476"/>
      <c r="H37" s="476"/>
      <c r="I37" s="476"/>
      <c r="J37" s="476"/>
      <c r="K37" s="476"/>
      <c r="L37" s="476"/>
      <c r="M37" s="476"/>
      <c r="N37" s="476"/>
      <c r="O37" s="476"/>
      <c r="P37" s="476"/>
      <c r="Q37" s="476"/>
      <c r="R37" s="476"/>
      <c r="S37" s="476"/>
      <c r="T37" s="476"/>
    </row>
    <row r="38" spans="1:24" x14ac:dyDescent="0.25">
      <c r="A38" s="476"/>
      <c r="B38" s="476"/>
      <c r="C38" s="476"/>
      <c r="D38" s="476"/>
      <c r="E38" s="476"/>
      <c r="F38" s="476"/>
      <c r="G38" s="476"/>
      <c r="H38" s="476"/>
      <c r="I38" s="476"/>
      <c r="J38" s="476"/>
      <c r="K38" s="476"/>
      <c r="L38" s="476"/>
      <c r="M38" s="476"/>
      <c r="N38" s="476"/>
      <c r="O38" s="476"/>
      <c r="P38" s="476"/>
      <c r="Q38" s="476"/>
      <c r="R38" s="476"/>
      <c r="S38" s="476"/>
      <c r="T38" s="476"/>
    </row>
    <row r="39" spans="1:24" x14ac:dyDescent="0.25">
      <c r="A39" s="238"/>
    </row>
    <row r="40" spans="1:24" x14ac:dyDescent="0.25">
      <c r="A40" s="238" t="s">
        <v>45</v>
      </c>
    </row>
    <row r="41" spans="1:24" x14ac:dyDescent="0.25">
      <c r="A41" s="480" t="s">
        <v>146</v>
      </c>
      <c r="B41" s="480"/>
      <c r="C41" s="480"/>
      <c r="D41" s="480"/>
      <c r="E41" s="480"/>
      <c r="F41" s="480"/>
      <c r="G41" s="480"/>
      <c r="H41" s="480"/>
      <c r="I41" s="480"/>
      <c r="J41" s="480"/>
      <c r="K41" s="480"/>
      <c r="L41" s="480"/>
      <c r="M41" s="480"/>
      <c r="N41" s="480"/>
      <c r="O41" s="480"/>
      <c r="P41" s="480"/>
      <c r="Q41" s="480"/>
      <c r="R41" s="480"/>
      <c r="S41" s="480"/>
      <c r="T41" s="480"/>
    </row>
    <row r="42" spans="1:24" x14ac:dyDescent="0.25">
      <c r="A42" s="238"/>
    </row>
    <row r="43" spans="1:24" x14ac:dyDescent="0.25">
      <c r="A43" s="238" t="s">
        <v>59</v>
      </c>
    </row>
    <row r="44" spans="1:24" x14ac:dyDescent="0.25">
      <c r="A44" s="476" t="s">
        <v>174</v>
      </c>
      <c r="B44" s="476"/>
      <c r="C44" s="476"/>
      <c r="D44" s="476"/>
      <c r="E44" s="476"/>
      <c r="F44" s="476"/>
      <c r="G44" s="476"/>
      <c r="H44" s="476"/>
      <c r="I44" s="476"/>
      <c r="J44" s="476"/>
      <c r="K44" s="476"/>
      <c r="L44" s="476"/>
      <c r="M44" s="476"/>
      <c r="N44" s="476"/>
      <c r="O44" s="476"/>
      <c r="P44" s="476"/>
      <c r="Q44" s="476"/>
      <c r="R44" s="476"/>
      <c r="S44" s="476"/>
      <c r="T44" s="476"/>
    </row>
    <row r="45" spans="1:24" x14ac:dyDescent="0.25">
      <c r="A45" s="476"/>
      <c r="B45" s="476"/>
      <c r="C45" s="476"/>
      <c r="D45" s="476"/>
      <c r="E45" s="476"/>
      <c r="F45" s="476"/>
      <c r="G45" s="476"/>
      <c r="H45" s="476"/>
      <c r="I45" s="476"/>
      <c r="J45" s="476"/>
      <c r="K45" s="476"/>
      <c r="L45" s="476"/>
      <c r="M45" s="476"/>
      <c r="N45" s="476"/>
      <c r="O45" s="476"/>
      <c r="P45" s="476"/>
      <c r="Q45" s="476"/>
      <c r="R45" s="476"/>
      <c r="S45" s="476"/>
      <c r="T45" s="476"/>
    </row>
    <row r="47" spans="1:24" x14ac:dyDescent="0.25">
      <c r="A47" s="238" t="s">
        <v>50</v>
      </c>
    </row>
    <row r="48" spans="1:24" x14ac:dyDescent="0.25">
      <c r="A48" s="480" t="s">
        <v>145</v>
      </c>
      <c r="B48" s="480"/>
      <c r="C48" s="480"/>
      <c r="D48" s="480"/>
      <c r="E48" s="480"/>
      <c r="F48" s="480"/>
      <c r="G48" s="480"/>
      <c r="H48" s="480"/>
      <c r="I48" s="480"/>
      <c r="J48" s="480"/>
      <c r="K48" s="480"/>
      <c r="L48" s="480"/>
      <c r="M48" s="480"/>
      <c r="N48" s="480"/>
      <c r="O48" s="480"/>
      <c r="P48" s="480"/>
      <c r="Q48" s="480"/>
      <c r="R48" s="480"/>
      <c r="S48" s="480"/>
      <c r="T48" s="480"/>
    </row>
    <row r="50" spans="1:20" x14ac:dyDescent="0.25">
      <c r="A50" s="238" t="s">
        <v>46</v>
      </c>
    </row>
    <row r="51" spans="1:20" ht="15" customHeight="1" x14ac:dyDescent="0.25">
      <c r="A51" s="476" t="s">
        <v>198</v>
      </c>
      <c r="B51" s="476"/>
      <c r="C51" s="476"/>
      <c r="D51" s="476"/>
      <c r="E51" s="476"/>
      <c r="F51" s="476"/>
      <c r="G51" s="476"/>
      <c r="H51" s="476"/>
      <c r="I51" s="476"/>
      <c r="J51" s="476"/>
      <c r="K51" s="476"/>
      <c r="L51" s="476"/>
      <c r="M51" s="476"/>
      <c r="N51" s="476"/>
      <c r="O51" s="476"/>
      <c r="P51" s="476"/>
      <c r="Q51" s="476"/>
      <c r="R51" s="476"/>
      <c r="S51" s="476"/>
      <c r="T51" s="476"/>
    </row>
    <row r="52" spans="1:20" x14ac:dyDescent="0.25">
      <c r="A52" s="476"/>
      <c r="B52" s="476"/>
      <c r="C52" s="476"/>
      <c r="D52" s="476"/>
      <c r="E52" s="476"/>
      <c r="F52" s="476"/>
      <c r="G52" s="476"/>
      <c r="H52" s="476"/>
      <c r="I52" s="476"/>
      <c r="J52" s="476"/>
      <c r="K52" s="476"/>
      <c r="L52" s="476"/>
      <c r="M52" s="476"/>
      <c r="N52" s="476"/>
      <c r="O52" s="476"/>
      <c r="P52" s="476"/>
      <c r="Q52" s="476"/>
      <c r="R52" s="476"/>
      <c r="S52" s="476"/>
      <c r="T52" s="476"/>
    </row>
    <row r="53" spans="1:20" x14ac:dyDescent="0.25">
      <c r="A53" s="476"/>
      <c r="B53" s="476"/>
      <c r="C53" s="476"/>
      <c r="D53" s="476"/>
      <c r="E53" s="476"/>
      <c r="F53" s="476"/>
      <c r="G53" s="476"/>
      <c r="H53" s="476"/>
      <c r="I53" s="476"/>
      <c r="J53" s="476"/>
      <c r="K53" s="476"/>
      <c r="L53" s="476"/>
      <c r="M53" s="476"/>
      <c r="N53" s="476"/>
      <c r="O53" s="476"/>
      <c r="P53" s="476"/>
      <c r="Q53" s="476"/>
      <c r="R53" s="476"/>
      <c r="S53" s="476"/>
      <c r="T53" s="476"/>
    </row>
    <row r="54" spans="1:20" x14ac:dyDescent="0.25">
      <c r="A54" s="476"/>
      <c r="B54" s="476"/>
      <c r="C54" s="476"/>
      <c r="D54" s="476"/>
      <c r="E54" s="476"/>
      <c r="F54" s="476"/>
      <c r="G54" s="476"/>
      <c r="H54" s="476"/>
      <c r="I54" s="476"/>
      <c r="J54" s="476"/>
      <c r="K54" s="476"/>
      <c r="L54" s="476"/>
      <c r="M54" s="476"/>
      <c r="N54" s="476"/>
      <c r="O54" s="476"/>
      <c r="P54" s="476"/>
      <c r="Q54" s="476"/>
      <c r="R54" s="476"/>
      <c r="S54" s="476"/>
      <c r="T54" s="476"/>
    </row>
    <row r="55" spans="1:20" x14ac:dyDescent="0.25">
      <c r="A55" s="476"/>
      <c r="B55" s="476"/>
      <c r="C55" s="476"/>
      <c r="D55" s="476"/>
      <c r="E55" s="476"/>
      <c r="F55" s="476"/>
      <c r="G55" s="476"/>
      <c r="H55" s="476"/>
      <c r="I55" s="476"/>
      <c r="J55" s="476"/>
      <c r="K55" s="476"/>
      <c r="L55" s="476"/>
      <c r="M55" s="476"/>
      <c r="N55" s="476"/>
      <c r="O55" s="476"/>
      <c r="P55" s="476"/>
      <c r="Q55" s="476"/>
      <c r="R55" s="476"/>
      <c r="S55" s="476"/>
      <c r="T55" s="476"/>
    </row>
    <row r="56" spans="1:20" x14ac:dyDescent="0.25">
      <c r="A56" s="238"/>
    </row>
    <row r="57" spans="1:20" x14ac:dyDescent="0.25">
      <c r="A57" s="238" t="s">
        <v>43</v>
      </c>
    </row>
    <row r="58" spans="1:20" x14ac:dyDescent="0.25">
      <c r="A58" s="476" t="s">
        <v>175</v>
      </c>
      <c r="B58" s="476"/>
      <c r="C58" s="476"/>
      <c r="D58" s="476"/>
      <c r="E58" s="476"/>
      <c r="F58" s="476"/>
      <c r="G58" s="476"/>
      <c r="H58" s="476"/>
      <c r="I58" s="476"/>
      <c r="J58" s="476"/>
      <c r="K58" s="476"/>
      <c r="L58" s="476"/>
      <c r="M58" s="476"/>
      <c r="N58" s="476"/>
      <c r="O58" s="476"/>
      <c r="P58" s="476"/>
      <c r="Q58" s="476"/>
      <c r="R58" s="476"/>
      <c r="S58" s="476"/>
      <c r="T58" s="476"/>
    </row>
    <row r="59" spans="1:20" x14ac:dyDescent="0.25">
      <c r="A59" s="476"/>
      <c r="B59" s="476"/>
      <c r="C59" s="476"/>
      <c r="D59" s="476"/>
      <c r="E59" s="476"/>
      <c r="F59" s="476"/>
      <c r="G59" s="476"/>
      <c r="H59" s="476"/>
      <c r="I59" s="476"/>
      <c r="J59" s="476"/>
      <c r="K59" s="476"/>
      <c r="L59" s="476"/>
      <c r="M59" s="476"/>
      <c r="N59" s="476"/>
      <c r="O59" s="476"/>
      <c r="P59" s="476"/>
      <c r="Q59" s="476"/>
      <c r="R59" s="476"/>
      <c r="S59" s="476"/>
      <c r="T59" s="476"/>
    </row>
    <row r="60" spans="1:20" x14ac:dyDescent="0.25">
      <c r="A60" s="238"/>
    </row>
    <row r="61" spans="1:20" x14ac:dyDescent="0.25">
      <c r="A61" s="238" t="s">
        <v>47</v>
      </c>
      <c r="G61" s="238"/>
    </row>
    <row r="62" spans="1:20" ht="15" customHeight="1" x14ac:dyDescent="0.25">
      <c r="A62" s="476" t="s">
        <v>147</v>
      </c>
      <c r="B62" s="476"/>
      <c r="C62" s="476"/>
      <c r="D62" s="476"/>
      <c r="E62" s="476"/>
      <c r="F62" s="476"/>
      <c r="G62" s="476"/>
      <c r="H62" s="476"/>
      <c r="I62" s="476"/>
      <c r="J62" s="476"/>
      <c r="K62" s="476"/>
      <c r="L62" s="476"/>
      <c r="M62" s="476"/>
      <c r="N62" s="476"/>
      <c r="O62" s="476"/>
      <c r="P62" s="476"/>
      <c r="Q62" s="476"/>
      <c r="R62" s="476"/>
      <c r="S62" s="476"/>
      <c r="T62" s="476"/>
    </row>
    <row r="63" spans="1:20" x14ac:dyDescent="0.25">
      <c r="A63" s="476"/>
      <c r="B63" s="476"/>
      <c r="C63" s="476"/>
      <c r="D63" s="476"/>
      <c r="E63" s="476"/>
      <c r="F63" s="476"/>
      <c r="G63" s="476"/>
      <c r="H63" s="476"/>
      <c r="I63" s="476"/>
      <c r="J63" s="476"/>
      <c r="K63" s="476"/>
      <c r="L63" s="476"/>
      <c r="M63" s="476"/>
      <c r="N63" s="476"/>
      <c r="O63" s="476"/>
      <c r="P63" s="476"/>
      <c r="Q63" s="476"/>
      <c r="R63" s="476"/>
      <c r="S63" s="476"/>
      <c r="T63" s="476"/>
    </row>
    <row r="64" spans="1:20" x14ac:dyDescent="0.25">
      <c r="A64" s="476"/>
      <c r="B64" s="476"/>
      <c r="C64" s="476"/>
      <c r="D64" s="476"/>
      <c r="E64" s="476"/>
      <c r="F64" s="476"/>
      <c r="G64" s="476"/>
      <c r="H64" s="476"/>
      <c r="I64" s="476"/>
      <c r="J64" s="476"/>
      <c r="K64" s="476"/>
      <c r="L64" s="476"/>
      <c r="M64" s="476"/>
      <c r="N64" s="476"/>
      <c r="O64" s="476"/>
      <c r="P64" s="476"/>
      <c r="Q64" s="476"/>
      <c r="R64" s="476"/>
      <c r="S64" s="476"/>
      <c r="T64" s="476"/>
    </row>
    <row r="65" spans="1:21" x14ac:dyDescent="0.25">
      <c r="A65" s="238"/>
    </row>
    <row r="66" spans="1:21" x14ac:dyDescent="0.25">
      <c r="A66" s="238" t="s">
        <v>44</v>
      </c>
    </row>
    <row r="67" spans="1:21" x14ac:dyDescent="0.25">
      <c r="A67" s="476" t="s">
        <v>176</v>
      </c>
      <c r="B67" s="476"/>
      <c r="C67" s="476"/>
      <c r="D67" s="476"/>
      <c r="E67" s="476"/>
      <c r="F67" s="476"/>
      <c r="G67" s="476"/>
      <c r="H67" s="476"/>
      <c r="I67" s="476"/>
      <c r="J67" s="476"/>
      <c r="K67" s="476"/>
      <c r="L67" s="476"/>
      <c r="M67" s="476"/>
      <c r="N67" s="476"/>
      <c r="O67" s="476"/>
      <c r="P67" s="476"/>
      <c r="Q67" s="476"/>
      <c r="R67" s="476"/>
      <c r="S67" s="476"/>
      <c r="T67" s="476"/>
    </row>
    <row r="68" spans="1:21" x14ac:dyDescent="0.25">
      <c r="A68" s="476"/>
      <c r="B68" s="476"/>
      <c r="C68" s="476"/>
      <c r="D68" s="476"/>
      <c r="E68" s="476"/>
      <c r="F68" s="476"/>
      <c r="G68" s="476"/>
      <c r="H68" s="476"/>
      <c r="I68" s="476"/>
      <c r="J68" s="476"/>
      <c r="K68" s="476"/>
      <c r="L68" s="476"/>
      <c r="M68" s="476"/>
      <c r="N68" s="476"/>
      <c r="O68" s="476"/>
      <c r="P68" s="476"/>
      <c r="Q68" s="476"/>
      <c r="R68" s="476"/>
      <c r="S68" s="476"/>
      <c r="T68" s="476"/>
    </row>
    <row r="69" spans="1:21" x14ac:dyDescent="0.25">
      <c r="A69" s="238"/>
    </row>
    <row r="70" spans="1:21" x14ac:dyDescent="0.25">
      <c r="A70" s="238" t="s">
        <v>48</v>
      </c>
    </row>
    <row r="71" spans="1:21" x14ac:dyDescent="0.25">
      <c r="A71" s="476" t="s">
        <v>148</v>
      </c>
      <c r="B71" s="476"/>
      <c r="C71" s="476"/>
      <c r="D71" s="476"/>
      <c r="E71" s="476"/>
      <c r="F71" s="476"/>
      <c r="G71" s="476"/>
      <c r="H71" s="476"/>
      <c r="I71" s="476"/>
      <c r="J71" s="476"/>
      <c r="K71" s="476"/>
      <c r="L71" s="476"/>
      <c r="M71" s="476"/>
      <c r="N71" s="476"/>
      <c r="O71" s="476"/>
      <c r="P71" s="476"/>
      <c r="Q71" s="476"/>
      <c r="R71" s="476"/>
      <c r="S71" s="476"/>
      <c r="T71" s="476"/>
    </row>
    <row r="72" spans="1:21" x14ac:dyDescent="0.25">
      <c r="A72" s="476"/>
      <c r="B72" s="476"/>
      <c r="C72" s="476"/>
      <c r="D72" s="476"/>
      <c r="E72" s="476"/>
      <c r="F72" s="476"/>
      <c r="G72" s="476"/>
      <c r="H72" s="476"/>
      <c r="I72" s="476"/>
      <c r="J72" s="476"/>
      <c r="K72" s="476"/>
      <c r="L72" s="476"/>
      <c r="M72" s="476"/>
      <c r="N72" s="476"/>
      <c r="O72" s="476"/>
      <c r="P72" s="476"/>
      <c r="Q72" s="476"/>
      <c r="R72" s="476"/>
      <c r="S72" s="476"/>
      <c r="T72" s="476"/>
    </row>
    <row r="73" spans="1:21" x14ac:dyDescent="0.25">
      <c r="A73" s="238"/>
    </row>
    <row r="74" spans="1:21" x14ac:dyDescent="0.25">
      <c r="A74" s="238" t="s">
        <v>177</v>
      </c>
    </row>
    <row r="75" spans="1:21" ht="15" customHeight="1" x14ac:dyDescent="0.25">
      <c r="A75" s="479" t="s">
        <v>193</v>
      </c>
      <c r="B75" s="479"/>
      <c r="C75" s="479"/>
      <c r="D75" s="479"/>
      <c r="E75" s="479"/>
      <c r="F75" s="479"/>
      <c r="G75" s="479"/>
      <c r="H75" s="479"/>
      <c r="I75" s="479"/>
      <c r="J75" s="479"/>
      <c r="K75" s="479"/>
      <c r="L75" s="479"/>
      <c r="M75" s="479"/>
      <c r="N75" s="479"/>
      <c r="O75" s="479"/>
      <c r="P75" s="479"/>
      <c r="Q75" s="479"/>
      <c r="R75" s="479"/>
      <c r="S75" s="479"/>
      <c r="T75" s="479"/>
      <c r="U75" s="327"/>
    </row>
    <row r="76" spans="1:21" x14ac:dyDescent="0.25">
      <c r="A76" s="479"/>
      <c r="B76" s="479"/>
      <c r="C76" s="479"/>
      <c r="D76" s="479"/>
      <c r="E76" s="479"/>
      <c r="F76" s="479"/>
      <c r="G76" s="479"/>
      <c r="H76" s="479"/>
      <c r="I76" s="479"/>
      <c r="J76" s="479"/>
      <c r="K76" s="479"/>
      <c r="L76" s="479"/>
      <c r="M76" s="479"/>
      <c r="N76" s="479"/>
      <c r="O76" s="479"/>
      <c r="P76" s="479"/>
      <c r="Q76" s="479"/>
      <c r="R76" s="479"/>
      <c r="S76" s="479"/>
      <c r="T76" s="479"/>
      <c r="U76" s="327"/>
    </row>
    <row r="77" spans="1:21" x14ac:dyDescent="0.25">
      <c r="A77" s="479"/>
      <c r="B77" s="479"/>
      <c r="C77" s="479"/>
      <c r="D77" s="479"/>
      <c r="E77" s="479"/>
      <c r="F77" s="479"/>
      <c r="G77" s="479"/>
      <c r="H77" s="479"/>
      <c r="I77" s="479"/>
      <c r="J77" s="479"/>
      <c r="K77" s="479"/>
      <c r="L77" s="479"/>
      <c r="M77" s="479"/>
      <c r="N77" s="479"/>
      <c r="O77" s="479"/>
      <c r="P77" s="479"/>
      <c r="Q77" s="479"/>
      <c r="R77" s="479"/>
      <c r="S77" s="479"/>
      <c r="T77" s="479"/>
      <c r="U77" s="327"/>
    </row>
    <row r="79" spans="1:21" x14ac:dyDescent="0.25">
      <c r="A79" s="238" t="s">
        <v>49</v>
      </c>
    </row>
    <row r="80" spans="1:21" x14ac:dyDescent="0.25">
      <c r="A80" s="477" t="s">
        <v>149</v>
      </c>
      <c r="B80" s="477"/>
      <c r="C80" s="477"/>
      <c r="D80" s="477"/>
      <c r="E80" s="477"/>
      <c r="F80" s="477"/>
      <c r="G80" s="477"/>
      <c r="H80" s="477"/>
      <c r="I80" s="477"/>
      <c r="J80" s="477"/>
      <c r="K80" s="477"/>
      <c r="L80" s="477"/>
      <c r="M80" s="477"/>
      <c r="N80" s="477"/>
      <c r="O80" s="477"/>
      <c r="P80" s="477"/>
      <c r="Q80" s="477"/>
      <c r="R80" s="477"/>
      <c r="S80" s="477"/>
      <c r="T80" s="477"/>
    </row>
    <row r="81" spans="1:20" x14ac:dyDescent="0.25">
      <c r="A81" s="477"/>
      <c r="B81" s="477"/>
      <c r="C81" s="477"/>
      <c r="D81" s="477"/>
      <c r="E81" s="477"/>
      <c r="F81" s="477"/>
      <c r="G81" s="477"/>
      <c r="H81" s="477"/>
      <c r="I81" s="477"/>
      <c r="J81" s="477"/>
      <c r="K81" s="477"/>
      <c r="L81" s="477"/>
      <c r="M81" s="477"/>
      <c r="N81" s="477"/>
      <c r="O81" s="477"/>
      <c r="P81" s="477"/>
      <c r="Q81" s="477"/>
      <c r="R81" s="477"/>
      <c r="S81" s="477"/>
      <c r="T81" s="477"/>
    </row>
    <row r="82" spans="1:20" x14ac:dyDescent="0.25">
      <c r="A82" s="238"/>
      <c r="D82" s="328"/>
    </row>
    <row r="83" spans="1:20" x14ac:dyDescent="0.25">
      <c r="A83" s="238" t="s">
        <v>188</v>
      </c>
      <c r="D83" s="328"/>
    </row>
    <row r="84" spans="1:20" ht="15" customHeight="1" x14ac:dyDescent="0.25">
      <c r="A84" s="479" t="s">
        <v>189</v>
      </c>
      <c r="B84" s="479"/>
      <c r="C84" s="479"/>
      <c r="D84" s="479"/>
      <c r="E84" s="479"/>
      <c r="F84" s="479"/>
      <c r="G84" s="479"/>
      <c r="H84" s="479"/>
      <c r="I84" s="479"/>
      <c r="J84" s="479"/>
      <c r="K84" s="479"/>
      <c r="L84" s="479"/>
      <c r="M84" s="479"/>
      <c r="N84" s="479"/>
      <c r="O84" s="479"/>
      <c r="P84" s="479"/>
      <c r="Q84" s="479"/>
      <c r="R84" s="479"/>
      <c r="S84" s="479"/>
      <c r="T84" s="479"/>
    </row>
    <row r="85" spans="1:20" x14ac:dyDescent="0.25">
      <c r="A85" s="479"/>
      <c r="B85" s="479"/>
      <c r="C85" s="479"/>
      <c r="D85" s="479"/>
      <c r="E85" s="479"/>
      <c r="F85" s="479"/>
      <c r="G85" s="479"/>
      <c r="H85" s="479"/>
      <c r="I85" s="479"/>
      <c r="J85" s="479"/>
      <c r="K85" s="479"/>
      <c r="L85" s="479"/>
      <c r="M85" s="479"/>
      <c r="N85" s="479"/>
      <c r="O85" s="479"/>
      <c r="P85" s="479"/>
      <c r="Q85" s="479"/>
      <c r="R85" s="479"/>
      <c r="S85" s="479"/>
      <c r="T85" s="479"/>
    </row>
    <row r="86" spans="1:20" x14ac:dyDescent="0.25">
      <c r="A86" s="479"/>
      <c r="B86" s="479"/>
      <c r="C86" s="479"/>
      <c r="D86" s="479"/>
      <c r="E86" s="479"/>
      <c r="F86" s="479"/>
      <c r="G86" s="479"/>
      <c r="H86" s="479"/>
      <c r="I86" s="479"/>
      <c r="J86" s="479"/>
      <c r="K86" s="479"/>
      <c r="L86" s="479"/>
      <c r="M86" s="479"/>
      <c r="N86" s="479"/>
      <c r="O86" s="479"/>
      <c r="P86" s="479"/>
      <c r="Q86" s="479"/>
      <c r="R86" s="479"/>
      <c r="S86" s="479"/>
      <c r="T86" s="479"/>
    </row>
    <row r="87" spans="1:20" x14ac:dyDescent="0.25">
      <c r="A87" s="479"/>
      <c r="B87" s="479"/>
      <c r="C87" s="479"/>
      <c r="D87" s="479"/>
      <c r="E87" s="479"/>
      <c r="F87" s="479"/>
      <c r="G87" s="479"/>
      <c r="H87" s="479"/>
      <c r="I87" s="479"/>
      <c r="J87" s="479"/>
      <c r="K87" s="479"/>
      <c r="L87" s="479"/>
      <c r="M87" s="479"/>
      <c r="N87" s="479"/>
      <c r="O87" s="479"/>
      <c r="P87" s="479"/>
      <c r="Q87" s="479"/>
      <c r="R87" s="479"/>
      <c r="S87" s="479"/>
      <c r="T87" s="479"/>
    </row>
    <row r="88" spans="1:20" x14ac:dyDescent="0.25">
      <c r="A88" s="238"/>
      <c r="D88" s="328"/>
    </row>
    <row r="89" spans="1:20" x14ac:dyDescent="0.25">
      <c r="A89" s="238" t="s">
        <v>51</v>
      </c>
    </row>
    <row r="90" spans="1:20" x14ac:dyDescent="0.25">
      <c r="A90" s="478" t="s">
        <v>190</v>
      </c>
      <c r="B90" s="478"/>
      <c r="C90" s="478"/>
      <c r="D90" s="478"/>
      <c r="E90" s="478"/>
      <c r="F90" s="478"/>
      <c r="G90" s="478"/>
      <c r="H90" s="478"/>
      <c r="I90" s="478"/>
      <c r="J90" s="478"/>
      <c r="K90" s="478"/>
      <c r="L90" s="478"/>
      <c r="M90" s="478"/>
      <c r="N90" s="478"/>
      <c r="O90" s="478"/>
      <c r="P90" s="478"/>
      <c r="Q90" s="478"/>
      <c r="R90" s="478"/>
      <c r="S90" s="478"/>
      <c r="T90" s="478"/>
    </row>
    <row r="91" spans="1:20" x14ac:dyDescent="0.25">
      <c r="A91" s="238"/>
    </row>
    <row r="92" spans="1:20" x14ac:dyDescent="0.25">
      <c r="A92" s="238"/>
    </row>
    <row r="93" spans="1:20" x14ac:dyDescent="0.25">
      <c r="A93" s="238"/>
    </row>
    <row r="94" spans="1:20" x14ac:dyDescent="0.25">
      <c r="A94" s="238"/>
    </row>
    <row r="95" spans="1:20" x14ac:dyDescent="0.25">
      <c r="A95" s="238"/>
    </row>
    <row r="96" spans="1:20" x14ac:dyDescent="0.25">
      <c r="A96" s="238"/>
    </row>
    <row r="97" spans="1:1" x14ac:dyDescent="0.25">
      <c r="A97" s="238"/>
    </row>
    <row r="98" spans="1:1" x14ac:dyDescent="0.25">
      <c r="A98" s="238"/>
    </row>
    <row r="99" spans="1:1" x14ac:dyDescent="0.25">
      <c r="A99" s="238"/>
    </row>
    <row r="100" spans="1:1" x14ac:dyDescent="0.25">
      <c r="A100" s="238"/>
    </row>
    <row r="101" spans="1:1" x14ac:dyDescent="0.25">
      <c r="A101" s="238"/>
    </row>
    <row r="102" spans="1:1" x14ac:dyDescent="0.25">
      <c r="A102" s="238"/>
    </row>
    <row r="103" spans="1:1" x14ac:dyDescent="0.25">
      <c r="A103" s="238"/>
    </row>
    <row r="104" spans="1:1" x14ac:dyDescent="0.25">
      <c r="A104" s="238"/>
    </row>
    <row r="105" spans="1:1" x14ac:dyDescent="0.25">
      <c r="A105" s="238"/>
    </row>
    <row r="106" spans="1:1" x14ac:dyDescent="0.25">
      <c r="A106" s="238"/>
    </row>
    <row r="107" spans="1:1" x14ac:dyDescent="0.25">
      <c r="A107" s="238"/>
    </row>
    <row r="108" spans="1:1" x14ac:dyDescent="0.25">
      <c r="A108" s="238"/>
    </row>
    <row r="109" spans="1:1" x14ac:dyDescent="0.25">
      <c r="A109" s="238"/>
    </row>
    <row r="110" spans="1:1" x14ac:dyDescent="0.25">
      <c r="A110" s="238"/>
    </row>
    <row r="111" spans="1:1" x14ac:dyDescent="0.25">
      <c r="A111" s="238"/>
    </row>
    <row r="112" spans="1:1" x14ac:dyDescent="0.25">
      <c r="A112" s="238"/>
    </row>
    <row r="113" spans="1:1" x14ac:dyDescent="0.25">
      <c r="A113" s="238"/>
    </row>
    <row r="114" spans="1:1" x14ac:dyDescent="0.25">
      <c r="A114" s="238"/>
    </row>
    <row r="115" spans="1:1" x14ac:dyDescent="0.25">
      <c r="A115" s="238"/>
    </row>
    <row r="116" spans="1:1" x14ac:dyDescent="0.25">
      <c r="A116" s="238"/>
    </row>
    <row r="117" spans="1:1" x14ac:dyDescent="0.25">
      <c r="A117" s="238"/>
    </row>
    <row r="118" spans="1:1" x14ac:dyDescent="0.25">
      <c r="A118" s="238"/>
    </row>
    <row r="119" spans="1:1" x14ac:dyDescent="0.25">
      <c r="A119" s="238"/>
    </row>
    <row r="120" spans="1:1" x14ac:dyDescent="0.25">
      <c r="A120" s="238"/>
    </row>
    <row r="121" spans="1:1" x14ac:dyDescent="0.25">
      <c r="A121" s="238"/>
    </row>
    <row r="122" spans="1:1" x14ac:dyDescent="0.25">
      <c r="A122" s="238"/>
    </row>
    <row r="123" spans="1:1" x14ac:dyDescent="0.25">
      <c r="A123" s="238"/>
    </row>
    <row r="124" spans="1:1" x14ac:dyDescent="0.25">
      <c r="A124" s="238"/>
    </row>
    <row r="125" spans="1:1" x14ac:dyDescent="0.25">
      <c r="A125" s="238"/>
    </row>
    <row r="126" spans="1:1" x14ac:dyDescent="0.25">
      <c r="A126" s="238"/>
    </row>
    <row r="127" spans="1:1" x14ac:dyDescent="0.25">
      <c r="A127" s="238"/>
    </row>
    <row r="128" spans="1:1" x14ac:dyDescent="0.25">
      <c r="A128" s="238"/>
    </row>
    <row r="129" spans="1:1" x14ac:dyDescent="0.25">
      <c r="A129" s="238"/>
    </row>
  </sheetData>
  <sheetProtection algorithmName="SHA-512" hashValue="ueoz28bk25sj8j6hl06FXrwJUQTAD2YfCuj6ZWfeyr7J2Dgj0bcdn8787qWwOFQzMw7StXY3J1Hsy8/DxozQDg==" saltValue="niEt2i/MZc+NG0o60xH7Zg==" spinCount="100000" sheet="1" objects="1" scenarios="1"/>
  <mergeCells count="31">
    <mergeCell ref="F8:P8"/>
    <mergeCell ref="F9:P9"/>
    <mergeCell ref="F10:P10"/>
    <mergeCell ref="F11:P11"/>
    <mergeCell ref="F2:P2"/>
    <mergeCell ref="F3:P3"/>
    <mergeCell ref="F4:P4"/>
    <mergeCell ref="F5:P5"/>
    <mergeCell ref="F6:P6"/>
    <mergeCell ref="F7:P7"/>
    <mergeCell ref="A26:T29"/>
    <mergeCell ref="F12:P12"/>
    <mergeCell ref="F13:P13"/>
    <mergeCell ref="F14:P14"/>
    <mergeCell ref="F15:P15"/>
    <mergeCell ref="F17:P17"/>
    <mergeCell ref="A21:T23"/>
    <mergeCell ref="A51:T55"/>
    <mergeCell ref="A58:T59"/>
    <mergeCell ref="A62:T64"/>
    <mergeCell ref="A30:T33"/>
    <mergeCell ref="A35:T38"/>
    <mergeCell ref="A41:T41"/>
    <mergeCell ref="A44:T45"/>
    <mergeCell ref="A48:T48"/>
    <mergeCell ref="A67:T68"/>
    <mergeCell ref="A71:T72"/>
    <mergeCell ref="A80:T81"/>
    <mergeCell ref="A90:T90"/>
    <mergeCell ref="A75:T77"/>
    <mergeCell ref="A84:T87"/>
  </mergeCells>
  <hyperlinks>
    <hyperlink ref="F3:P3" r:id="rId1" location="FAQ!A20" display="Wat zijn 'projecties'?" xr:uid="{790AA4E9-21A7-4BA4-A3F6-CA30E3083048}"/>
    <hyperlink ref="F4:P4" r:id="rId2" location="FAQ!A25" display="Welke methode wordt gebruikt voor de projecties?" xr:uid="{3C75745E-C0A3-4A9F-BD1E-3E2C770B766F}"/>
    <hyperlink ref="F5:P5" r:id="rId3" location="FAQ!A34" display="Welke bronnen werden gehanteerd?" xr:uid="{5F5DDE77-5C0F-4170-882A-E4252467420B}"/>
    <hyperlink ref="F6:P6" r:id="rId4" location="FAQ!A40" display="Gaat het om werknemers die in het Vlaams Gewest wonen óf werken?" xr:uid="{0886E6E0-0B0F-46DB-AD04-9AE5ED9E890B}"/>
    <hyperlink ref="F7:P7" r:id="rId5" location="FAQ!A43" display="Waarom zijn bepaalde sectoren weggelaten?" xr:uid="{185AAEB2-3659-4515-9D34-C0FE8DFFA009}"/>
    <hyperlink ref="F8:P8" r:id="rId6" location="FAQ!A47" display="Ten opzichte van wat worden de percentages uitgedrukt?" xr:uid="{34BFD81B-8B62-4120-8C6D-796AC86D5649}"/>
    <hyperlink ref="F17:P17" r:id="rId7" location="FAQ!A89" display="Hoe kunnen we verwijzen naar deze cijfers?" xr:uid="{E2B30784-1F00-4D8D-A072-DAA8FD5C8C72}"/>
    <hyperlink ref="F9:P9" r:id="rId8" location="FAQ!A50" display="Wat is 'vervangingsvraag'? Hoe wordt deze berekend? " xr:uid="{BD248C2C-4E36-4751-AB46-130167663658}"/>
    <hyperlink ref="F10:P10" r:id="rId9" location="FAQ!A57" display="Hoe bekomt men projecties van de vervangsingsvraag?" xr:uid="{B0E9E8FF-F6D5-4A40-9896-427EB7CBF17F}"/>
    <hyperlink ref="F11:P11" r:id="rId10" location="FAQ!A61" display="Wat is 'uitbreidingsvraag'? Hoe wordt deze berekend?" xr:uid="{281F0F4D-C3AF-409C-8644-915E69463A0B}"/>
    <hyperlink ref="F12:P12" r:id="rId11" location="FAQ!A66" display="Hoe bekomt men projecties van de uitbreidingsvraag?" xr:uid="{59B1C87D-DE5A-4782-91D2-2B5DEAD4291D}"/>
    <hyperlink ref="F13:P13" r:id="rId12" location="FAQ!A70" display="Wordt de aanwervingsbehoefte (= totale vraag) volledig bij jongeren gezocht?" xr:uid="{7320A846-6342-42AC-9585-26E7A1181F27}"/>
    <hyperlink ref="F14:P14" r:id="rId13" location="FAQ!A74" display="Wordt er bij de projecties van de vergrijzing rekening gehouden met de pensioenhervormingen?" xr:uid="{E431751E-B523-4539-841D-EFCAD8AD9051}"/>
    <hyperlink ref="F15:P15" r:id="rId14" location="FAQ!A79" display="Wat is de relatie tussen uitstroom 55+ en vervangingsvraag?" xr:uid="{00D81C07-4A52-47D5-8512-B252B7FE49C6}"/>
    <hyperlink ref="F16" r:id="rId15" location="FAQ!A83" xr:uid="{55FC8803-5013-4BD5-846B-9596DE755CEC}"/>
  </hyperlinks>
  <pageMargins left="0.7" right="0.7" top="0.75" bottom="0.75" header="0.3" footer="0.3"/>
  <pageSetup paperSize="9" scale="47" orientation="portrait"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J2210"/>
  <sheetViews>
    <sheetView zoomScale="80" zoomScaleNormal="80" workbookViewId="0">
      <pane xSplit="2" ySplit="2" topLeftCell="AC6" activePane="bottomRight" state="frozen"/>
      <selection pane="topRight" activeCell="D1" sqref="D1"/>
      <selection pane="bottomLeft" activeCell="A3" sqref="A3"/>
      <selection pane="bottomRight" activeCell="AX30" sqref="AX30"/>
    </sheetView>
  </sheetViews>
  <sheetFormatPr defaultRowHeight="15" x14ac:dyDescent="0.25"/>
  <cols>
    <col min="2" max="2" width="19.7109375" customWidth="1"/>
    <col min="3" max="3" width="15.42578125" style="5" customWidth="1"/>
    <col min="11" max="12" width="9.140625" style="4"/>
    <col min="13" max="13" width="9.140625" style="271"/>
    <col min="20" max="20" width="9.140625" style="271"/>
    <col min="28" max="28" width="8.85546875" customWidth="1"/>
    <col min="29" max="29" width="14.5703125" style="6" customWidth="1"/>
    <col min="48" max="48" width="9.140625" style="1"/>
    <col min="49" max="49" width="9.140625" style="18"/>
  </cols>
  <sheetData>
    <row r="1" spans="1:62" ht="15" customHeight="1" x14ac:dyDescent="0.25">
      <c r="D1" s="489" t="s">
        <v>23</v>
      </c>
      <c r="E1" s="489"/>
      <c r="F1" s="489"/>
      <c r="G1" s="489"/>
      <c r="H1" s="489"/>
      <c r="I1" s="489"/>
      <c r="J1" s="489"/>
      <c r="K1" s="489"/>
      <c r="L1" s="489"/>
      <c r="M1" s="489"/>
      <c r="N1" s="487"/>
      <c r="O1" s="487"/>
      <c r="P1" s="487"/>
      <c r="Q1" s="487"/>
      <c r="R1" s="487"/>
      <c r="S1" s="487"/>
      <c r="T1" s="488"/>
      <c r="U1" s="487"/>
      <c r="V1" s="487"/>
      <c r="W1" s="487"/>
      <c r="X1" s="487"/>
      <c r="Y1" s="487"/>
      <c r="Z1" s="487"/>
      <c r="AA1" s="487"/>
      <c r="AC1" s="7" t="s">
        <v>27</v>
      </c>
    </row>
    <row r="2" spans="1:62" s="3" customFormat="1" ht="15" customHeight="1" x14ac:dyDescent="0.25">
      <c r="B2" s="3" t="s">
        <v>75</v>
      </c>
      <c r="C2" s="5"/>
      <c r="D2" s="259">
        <v>2014</v>
      </c>
      <c r="E2" s="259">
        <v>2015</v>
      </c>
      <c r="F2" s="259">
        <v>2016</v>
      </c>
      <c r="G2" s="259">
        <v>2017</v>
      </c>
      <c r="H2" s="259">
        <v>2018</v>
      </c>
      <c r="I2" s="260">
        <v>2019</v>
      </c>
      <c r="J2" s="260">
        <v>2020</v>
      </c>
      <c r="K2" s="332">
        <v>2021</v>
      </c>
      <c r="L2" s="332">
        <v>2022</v>
      </c>
      <c r="M2" s="261" t="s">
        <v>181</v>
      </c>
      <c r="N2" s="332">
        <v>2024</v>
      </c>
      <c r="O2" s="262">
        <v>2025</v>
      </c>
      <c r="P2" s="259">
        <v>2026</v>
      </c>
      <c r="Q2" s="262">
        <v>2027</v>
      </c>
      <c r="R2" s="259">
        <v>2028</v>
      </c>
      <c r="S2" s="260">
        <v>2029</v>
      </c>
      <c r="T2" s="261">
        <v>2030</v>
      </c>
      <c r="U2" s="263">
        <v>2024</v>
      </c>
      <c r="V2" s="264">
        <v>2025</v>
      </c>
      <c r="W2" s="263">
        <v>2026</v>
      </c>
      <c r="X2" s="264">
        <v>2027</v>
      </c>
      <c r="Y2" s="263">
        <v>2028</v>
      </c>
      <c r="Z2" s="264">
        <v>2029</v>
      </c>
      <c r="AA2" s="263">
        <v>2030</v>
      </c>
      <c r="AB2" s="25"/>
      <c r="AC2" s="7"/>
      <c r="AW2" s="20"/>
    </row>
    <row r="3" spans="1:62" ht="15" customHeight="1" x14ac:dyDescent="0.25">
      <c r="A3" t="str">
        <f t="shared" ref="A3:A66" si="0">VLOOKUP(B3,$AU$3:$AV$70,2)</f>
        <v>01. Teelt gewassen, veeteelt, jacht en diensten in verband met deze activiteiten</v>
      </c>
      <c r="B3" s="275">
        <v>1</v>
      </c>
      <c r="C3" s="99" t="s">
        <v>25</v>
      </c>
      <c r="D3" s="70">
        <v>20432</v>
      </c>
      <c r="E3" s="70">
        <v>20163</v>
      </c>
      <c r="F3" s="70">
        <v>19798</v>
      </c>
      <c r="G3" s="70">
        <v>21747</v>
      </c>
      <c r="H3" s="70">
        <v>22784</v>
      </c>
      <c r="I3" s="70">
        <v>22693</v>
      </c>
      <c r="J3" s="70">
        <v>25012</v>
      </c>
      <c r="K3" s="69">
        <v>22749</v>
      </c>
      <c r="L3" s="69">
        <v>25322</v>
      </c>
      <c r="M3" s="265">
        <v>25950.67562354184</v>
      </c>
      <c r="N3" s="70">
        <v>26649.324264728792</v>
      </c>
      <c r="O3" s="70">
        <v>27366.782047184894</v>
      </c>
      <c r="P3" s="70">
        <v>28103.555353910695</v>
      </c>
      <c r="Q3" s="70">
        <v>28860.164200838761</v>
      </c>
      <c r="R3" s="70">
        <v>29637.142603861797</v>
      </c>
      <c r="S3" s="70">
        <v>30435.038955742079</v>
      </c>
      <c r="T3" s="265">
        <v>31254.416413167964</v>
      </c>
      <c r="U3" s="70">
        <v>26180.67001338736</v>
      </c>
      <c r="V3" s="70">
        <v>26412.702786361246</v>
      </c>
      <c r="W3" s="70">
        <v>26646.792008146633</v>
      </c>
      <c r="X3" s="70">
        <v>26882.95590453839</v>
      </c>
      <c r="Y3" s="70">
        <v>27121.21286286203</v>
      </c>
      <c r="Z3" s="70">
        <v>27361.58143340535</v>
      </c>
      <c r="AA3" s="70">
        <v>27604.080330862784</v>
      </c>
      <c r="AB3" s="45"/>
      <c r="AC3" s="22"/>
      <c r="AU3" s="102">
        <v>1</v>
      </c>
      <c r="AV3" s="272" t="s">
        <v>170</v>
      </c>
      <c r="AW3" s="18">
        <v>1</v>
      </c>
      <c r="BJ3" s="275"/>
    </row>
    <row r="4" spans="1:62" x14ac:dyDescent="0.25">
      <c r="A4" t="str">
        <f t="shared" si="0"/>
        <v>01. Teelt gewassen, veeteelt, jacht en diensten in verband met deze activiteiten</v>
      </c>
      <c r="B4" s="275">
        <v>1</v>
      </c>
      <c r="C4" s="99" t="s">
        <v>154</v>
      </c>
      <c r="D4" s="266"/>
      <c r="E4" s="70">
        <v>-269</v>
      </c>
      <c r="F4" s="70">
        <v>-365</v>
      </c>
      <c r="G4" s="70">
        <v>1949</v>
      </c>
      <c r="H4" s="70">
        <v>1037</v>
      </c>
      <c r="I4" s="70">
        <v>-91</v>
      </c>
      <c r="J4" s="70">
        <v>2319</v>
      </c>
      <c r="K4" s="69">
        <v>-2263</v>
      </c>
      <c r="L4" s="69">
        <v>2573</v>
      </c>
      <c r="M4" s="265">
        <v>628.67562354183974</v>
      </c>
      <c r="N4" s="70">
        <v>698.64864118695186</v>
      </c>
      <c r="O4" s="70">
        <v>717.457782456102</v>
      </c>
      <c r="P4" s="70">
        <v>736.77330672580138</v>
      </c>
      <c r="Q4" s="70">
        <v>756.60884692806576</v>
      </c>
      <c r="R4" s="70">
        <v>776.97840302303666</v>
      </c>
      <c r="S4" s="70">
        <v>797.89635188028114</v>
      </c>
      <c r="T4" s="265">
        <v>819.37745742588595</v>
      </c>
      <c r="U4" s="70">
        <v>229.99438984552035</v>
      </c>
      <c r="V4" s="70">
        <v>232.03277297388559</v>
      </c>
      <c r="W4" s="70">
        <v>234.08922178538705</v>
      </c>
      <c r="X4" s="70">
        <v>236.16389639175759</v>
      </c>
      <c r="Y4" s="70">
        <v>238.25695832363999</v>
      </c>
      <c r="Z4" s="70">
        <v>240.36857054331995</v>
      </c>
      <c r="AA4" s="70">
        <v>242.49889745743349</v>
      </c>
      <c r="AB4" s="44"/>
      <c r="AD4" s="3"/>
      <c r="AE4" s="3"/>
      <c r="AF4" s="3"/>
      <c r="AG4" s="3"/>
      <c r="AH4" s="3"/>
      <c r="AI4" s="3"/>
      <c r="AJ4" s="3"/>
      <c r="AK4" s="3"/>
      <c r="AL4" s="3"/>
      <c r="AM4" s="3"/>
      <c r="AN4" s="3"/>
      <c r="AO4" s="3"/>
      <c r="AP4" s="3"/>
      <c r="AQ4" s="3"/>
      <c r="AR4" s="3"/>
      <c r="AS4" s="3"/>
      <c r="AT4" s="65"/>
      <c r="AU4" s="102">
        <v>10</v>
      </c>
      <c r="AV4" s="102" t="s">
        <v>76</v>
      </c>
      <c r="AW4" s="18">
        <v>10</v>
      </c>
      <c r="AX4" s="1"/>
      <c r="BJ4" s="275"/>
    </row>
    <row r="5" spans="1:62" x14ac:dyDescent="0.25">
      <c r="A5" t="str">
        <f t="shared" si="0"/>
        <v>01. Teelt gewassen, veeteelt, jacht en diensten in verband met deze activiteiten</v>
      </c>
      <c r="B5" s="275">
        <v>1</v>
      </c>
      <c r="C5" s="99" t="s">
        <v>155</v>
      </c>
      <c r="D5" s="266"/>
      <c r="E5" s="267">
        <v>0.98683437744714175</v>
      </c>
      <c r="F5" s="267">
        <v>0.98189753508902444</v>
      </c>
      <c r="G5" s="267">
        <v>1.0984442873017477</v>
      </c>
      <c r="H5" s="267">
        <v>1.0476847381247989</v>
      </c>
      <c r="I5" s="267">
        <v>0.9960059691011236</v>
      </c>
      <c r="J5" s="267">
        <v>1.1021901026748337</v>
      </c>
      <c r="K5" s="333">
        <v>0.909523428754198</v>
      </c>
      <c r="L5" s="333">
        <v>1.1131038726977009</v>
      </c>
      <c r="M5" s="268">
        <v>1.0248272499621609</v>
      </c>
      <c r="N5" s="267">
        <v>1.0269221754116165</v>
      </c>
      <c r="O5" s="267">
        <v>1.0269221754116176</v>
      </c>
      <c r="P5" s="267">
        <v>1.0269221754116169</v>
      </c>
      <c r="Q5" s="267">
        <v>1.0269221754116167</v>
      </c>
      <c r="R5" s="267">
        <v>1.0269221754116165</v>
      </c>
      <c r="S5" s="267">
        <v>1.0269221754116171</v>
      </c>
      <c r="T5" s="268">
        <v>1.0269221754116171</v>
      </c>
      <c r="U5" s="267">
        <v>1.0088627515206916</v>
      </c>
      <c r="V5" s="267">
        <v>1.008862751520692</v>
      </c>
      <c r="W5" s="267">
        <v>1.0088627515206912</v>
      </c>
      <c r="X5" s="267">
        <v>1.0088627515206918</v>
      </c>
      <c r="Y5" s="267">
        <v>1.0088627515206918</v>
      </c>
      <c r="Z5" s="267">
        <v>1.0088627515206912</v>
      </c>
      <c r="AA5" s="267">
        <v>1.0088627515206914</v>
      </c>
      <c r="AC5" s="21"/>
      <c r="AD5" s="2"/>
      <c r="AE5" s="2"/>
      <c r="AF5" s="2"/>
      <c r="AG5" s="2"/>
      <c r="AH5" s="2"/>
      <c r="AI5" s="2"/>
      <c r="AJ5" s="2"/>
      <c r="AK5" s="2"/>
      <c r="AL5" s="2"/>
      <c r="AM5" s="2"/>
      <c r="AN5" s="2"/>
      <c r="AO5" s="2"/>
      <c r="AP5" s="2"/>
      <c r="AQ5" s="2"/>
      <c r="AR5" s="2"/>
      <c r="AS5" s="2"/>
      <c r="AT5" s="65"/>
      <c r="AU5" s="273">
        <v>11</v>
      </c>
      <c r="AV5" s="102" t="s">
        <v>77</v>
      </c>
      <c r="AW5" s="18">
        <v>11</v>
      </c>
      <c r="BJ5" s="275"/>
    </row>
    <row r="6" spans="1:62" x14ac:dyDescent="0.25">
      <c r="A6" t="str">
        <f t="shared" si="0"/>
        <v>01. Teelt gewassen, veeteelt, jacht en diensten in verband met deze activiteiten</v>
      </c>
      <c r="B6" s="275">
        <v>1</v>
      </c>
      <c r="C6" s="99" t="s">
        <v>8</v>
      </c>
      <c r="D6" s="70">
        <v>826</v>
      </c>
      <c r="E6" s="70">
        <v>760</v>
      </c>
      <c r="F6" s="70">
        <v>836</v>
      </c>
      <c r="G6" s="70">
        <v>1240</v>
      </c>
      <c r="H6" s="70">
        <v>1439</v>
      </c>
      <c r="I6" s="70">
        <v>1480</v>
      </c>
      <c r="J6" s="70">
        <v>1496</v>
      </c>
      <c r="K6" s="69">
        <v>1306</v>
      </c>
      <c r="L6" s="69">
        <v>1691</v>
      </c>
      <c r="M6" s="265">
        <v>1407.9938749370435</v>
      </c>
      <c r="N6" s="70">
        <v>1444.2952709520905</v>
      </c>
      <c r="O6" s="70">
        <v>1476.3877574064354</v>
      </c>
      <c r="P6" s="70">
        <v>1518.4221212231196</v>
      </c>
      <c r="Q6" s="70">
        <v>1561.8090338853413</v>
      </c>
      <c r="R6" s="70">
        <v>1607.2027172734856</v>
      </c>
      <c r="S6" s="70">
        <v>1655.2731191226358</v>
      </c>
      <c r="T6" s="265">
        <v>1696.2283498119245</v>
      </c>
      <c r="U6" s="70">
        <v>1418.8959357869639</v>
      </c>
      <c r="V6" s="70">
        <v>1424.9169290917746</v>
      </c>
      <c r="W6" s="70">
        <v>1439.7138701943998</v>
      </c>
      <c r="X6" s="70">
        <v>1454.8095810220323</v>
      </c>
      <c r="Y6" s="70">
        <v>1470.7655050141248</v>
      </c>
      <c r="Z6" s="70">
        <v>1488.116716698205</v>
      </c>
      <c r="AA6" s="70">
        <v>1498.118634138631</v>
      </c>
      <c r="AB6" s="17"/>
      <c r="AC6" s="21"/>
      <c r="AD6" s="2"/>
      <c r="AE6" s="2"/>
      <c r="AF6" s="2"/>
      <c r="AG6" s="2"/>
      <c r="AH6" s="2"/>
      <c r="AT6" s="65"/>
      <c r="AU6" s="273">
        <v>12</v>
      </c>
      <c r="AV6" s="102" t="s">
        <v>78</v>
      </c>
      <c r="AW6" s="18">
        <v>12</v>
      </c>
      <c r="AX6" s="1"/>
      <c r="BJ6" s="275"/>
    </row>
    <row r="7" spans="1:62" x14ac:dyDescent="0.25">
      <c r="A7" t="str">
        <f t="shared" si="0"/>
        <v>01. Teelt gewassen, veeteelt, jacht en diensten in verband met deze activiteiten</v>
      </c>
      <c r="B7" s="275">
        <v>1</v>
      </c>
      <c r="C7" s="99" t="s">
        <v>9</v>
      </c>
      <c r="D7" s="70">
        <v>3361</v>
      </c>
      <c r="E7" s="70">
        <v>3092</v>
      </c>
      <c r="F7" s="70">
        <v>3194</v>
      </c>
      <c r="G7" s="70">
        <v>3381</v>
      </c>
      <c r="H7" s="70">
        <v>3400</v>
      </c>
      <c r="I7" s="70">
        <v>3443</v>
      </c>
      <c r="J7" s="70">
        <v>3986</v>
      </c>
      <c r="K7" s="69">
        <v>3540</v>
      </c>
      <c r="L7" s="69">
        <v>3883</v>
      </c>
      <c r="M7" s="265">
        <v>3977.067763051356</v>
      </c>
      <c r="N7" s="70">
        <v>4079.6059305925041</v>
      </c>
      <c r="O7" s="70">
        <v>4170.2554679134273</v>
      </c>
      <c r="P7" s="70">
        <v>4288.9871728245607</v>
      </c>
      <c r="Q7" s="70">
        <v>4411.5393335681301</v>
      </c>
      <c r="R7" s="70">
        <v>4539.7598876932116</v>
      </c>
      <c r="S7" s="70">
        <v>4675.5411925371181</v>
      </c>
      <c r="T7" s="265">
        <v>4791.224741025555</v>
      </c>
      <c r="U7" s="70">
        <v>4007.8620978342274</v>
      </c>
      <c r="V7" s="70">
        <v>4024.8692019135542</v>
      </c>
      <c r="W7" s="70">
        <v>4066.6651489688297</v>
      </c>
      <c r="X7" s="70">
        <v>4109.3050112307355</v>
      </c>
      <c r="Y7" s="70">
        <v>4154.3746610837843</v>
      </c>
      <c r="Z7" s="70">
        <v>4203.3854883799759</v>
      </c>
      <c r="AA7" s="70">
        <v>4231.6372472328312</v>
      </c>
      <c r="AB7" s="17"/>
      <c r="AC7" s="21"/>
      <c r="AD7" s="2"/>
      <c r="AE7" s="2"/>
      <c r="AF7" s="2"/>
      <c r="AG7" s="2"/>
      <c r="AH7" s="2"/>
      <c r="AT7" s="65"/>
      <c r="AU7" s="273">
        <v>13</v>
      </c>
      <c r="AV7" s="102" t="s">
        <v>79</v>
      </c>
      <c r="AW7" s="18">
        <v>13</v>
      </c>
      <c r="BJ7" s="275"/>
    </row>
    <row r="8" spans="1:62" x14ac:dyDescent="0.25">
      <c r="A8" t="str">
        <f t="shared" si="0"/>
        <v>01. Teelt gewassen, veeteelt, jacht en diensten in verband met deze activiteiten</v>
      </c>
      <c r="B8" s="275">
        <v>1</v>
      </c>
      <c r="C8" s="99" t="s">
        <v>10</v>
      </c>
      <c r="D8" s="70">
        <v>3255</v>
      </c>
      <c r="E8" s="70">
        <v>3229</v>
      </c>
      <c r="F8" s="70">
        <v>2975</v>
      </c>
      <c r="G8" s="70">
        <v>3153</v>
      </c>
      <c r="H8" s="70">
        <v>3189</v>
      </c>
      <c r="I8" s="70">
        <v>2993</v>
      </c>
      <c r="J8" s="70">
        <v>3422</v>
      </c>
      <c r="K8" s="69">
        <v>3110</v>
      </c>
      <c r="L8" s="69">
        <v>3251</v>
      </c>
      <c r="M8" s="265">
        <v>3633.3972335268099</v>
      </c>
      <c r="N8" s="70">
        <v>3727.0747659380431</v>
      </c>
      <c r="O8" s="70">
        <v>3809.8910008491694</v>
      </c>
      <c r="P8" s="70">
        <v>3918.3627377815687</v>
      </c>
      <c r="Q8" s="70">
        <v>4030.3247933304501</v>
      </c>
      <c r="R8" s="70">
        <v>4147.4654191371137</v>
      </c>
      <c r="S8" s="70">
        <v>4271.5134481820078</v>
      </c>
      <c r="T8" s="265">
        <v>4377.2004291651938</v>
      </c>
      <c r="U8" s="70">
        <v>3661.530536119204</v>
      </c>
      <c r="V8" s="70">
        <v>3677.0680045742861</v>
      </c>
      <c r="W8" s="70">
        <v>3715.2522366394587</v>
      </c>
      <c r="X8" s="70">
        <v>3754.207458629819</v>
      </c>
      <c r="Y8" s="70">
        <v>3795.382502870566</v>
      </c>
      <c r="Z8" s="70">
        <v>3840.158155416706</v>
      </c>
      <c r="AA8" s="70">
        <v>3865.9685938034727</v>
      </c>
      <c r="AB8" s="17"/>
      <c r="AC8" s="7"/>
      <c r="AD8" s="3"/>
      <c r="AE8" s="3"/>
      <c r="AF8" s="3"/>
      <c r="AG8" s="3"/>
      <c r="AH8" s="3"/>
      <c r="AI8" s="3"/>
      <c r="AJ8" s="3"/>
      <c r="AK8" s="3"/>
      <c r="AL8" s="3"/>
      <c r="AM8" s="3"/>
      <c r="AN8" s="3"/>
      <c r="AO8" s="3"/>
      <c r="AP8" s="3"/>
      <c r="AQ8" s="3"/>
      <c r="AR8" s="3"/>
      <c r="AS8" s="3"/>
      <c r="AT8" s="65"/>
      <c r="AU8" s="273">
        <v>14</v>
      </c>
      <c r="AV8" s="102" t="s">
        <v>80</v>
      </c>
      <c r="AW8" s="18">
        <v>14</v>
      </c>
      <c r="BJ8" s="275"/>
    </row>
    <row r="9" spans="1:62" x14ac:dyDescent="0.25">
      <c r="A9" t="str">
        <f t="shared" si="0"/>
        <v>01. Teelt gewassen, veeteelt, jacht en diensten in verband met deze activiteiten</v>
      </c>
      <c r="B9" s="275">
        <v>1</v>
      </c>
      <c r="C9" s="99" t="s">
        <v>11</v>
      </c>
      <c r="D9" s="70">
        <v>2649</v>
      </c>
      <c r="E9" s="70">
        <v>2669</v>
      </c>
      <c r="F9" s="70">
        <v>2492</v>
      </c>
      <c r="G9" s="70">
        <v>2648</v>
      </c>
      <c r="H9" s="70">
        <v>2712</v>
      </c>
      <c r="I9" s="70">
        <v>2586</v>
      </c>
      <c r="J9" s="70">
        <v>2822</v>
      </c>
      <c r="K9" s="69">
        <v>2697</v>
      </c>
      <c r="L9" s="69">
        <v>2802</v>
      </c>
      <c r="M9" s="265">
        <v>2902.9613170242087</v>
      </c>
      <c r="N9" s="70">
        <v>3069.4289242568088</v>
      </c>
      <c r="O9" s="70">
        <v>3204.8017701034291</v>
      </c>
      <c r="P9" s="70">
        <v>3398.3267424286641</v>
      </c>
      <c r="Q9" s="70">
        <v>3540.5273818118089</v>
      </c>
      <c r="R9" s="70">
        <v>3655.7978160620041</v>
      </c>
      <c r="S9" s="70">
        <v>3754.0417181096122</v>
      </c>
      <c r="T9" s="265">
        <v>3858.0784679445801</v>
      </c>
      <c r="U9" s="70">
        <v>3015.4500353268836</v>
      </c>
      <c r="V9" s="70">
        <v>3093.0738037449905</v>
      </c>
      <c r="W9" s="70">
        <v>3222.1725949210986</v>
      </c>
      <c r="X9" s="70">
        <v>3297.9660414160594</v>
      </c>
      <c r="Y9" s="70">
        <v>3345.4531051884956</v>
      </c>
      <c r="Z9" s="70">
        <v>3374.9428848711209</v>
      </c>
      <c r="AA9" s="70">
        <v>3407.4770920068991</v>
      </c>
      <c r="AB9" s="17"/>
      <c r="AC9" s="11"/>
      <c r="AD9" s="2"/>
      <c r="AE9" s="2"/>
      <c r="AF9" s="2"/>
      <c r="AG9" s="2"/>
      <c r="AH9" s="14"/>
      <c r="AI9" s="14"/>
      <c r="AJ9" s="14"/>
      <c r="AK9" s="14"/>
      <c r="AL9" s="14"/>
      <c r="AM9" s="14"/>
      <c r="AN9" s="14"/>
      <c r="AO9" s="14"/>
      <c r="AP9" s="14"/>
      <c r="AQ9" s="14"/>
      <c r="AR9" s="14"/>
      <c r="AS9" s="14"/>
      <c r="AT9" s="65"/>
      <c r="AU9" s="273">
        <v>16</v>
      </c>
      <c r="AV9" s="102" t="s">
        <v>81</v>
      </c>
      <c r="AW9" s="18">
        <v>16</v>
      </c>
      <c r="BJ9" s="275"/>
    </row>
    <row r="10" spans="1:62" x14ac:dyDescent="0.25">
      <c r="A10" t="str">
        <f t="shared" si="0"/>
        <v>01. Teelt gewassen, veeteelt, jacht en diensten in verband met deze activiteiten</v>
      </c>
      <c r="B10" s="275">
        <v>1</v>
      </c>
      <c r="C10" s="99" t="s">
        <v>12</v>
      </c>
      <c r="D10" s="70">
        <v>2320</v>
      </c>
      <c r="E10" s="70">
        <v>2356</v>
      </c>
      <c r="F10" s="70">
        <v>2355</v>
      </c>
      <c r="G10" s="70">
        <v>2504</v>
      </c>
      <c r="H10" s="70">
        <v>2570</v>
      </c>
      <c r="I10" s="70">
        <v>2471</v>
      </c>
      <c r="J10" s="70">
        <v>2597</v>
      </c>
      <c r="K10" s="69">
        <v>2344</v>
      </c>
      <c r="L10" s="69">
        <v>2619</v>
      </c>
      <c r="M10" s="265">
        <v>2652.5846741634432</v>
      </c>
      <c r="N10" s="70">
        <v>2676.3497738622082</v>
      </c>
      <c r="O10" s="70">
        <v>2773.497383950833</v>
      </c>
      <c r="P10" s="70">
        <v>2811.3217546667438</v>
      </c>
      <c r="Q10" s="70">
        <v>2880.3181114619529</v>
      </c>
      <c r="R10" s="70">
        <v>2984.1013769801111</v>
      </c>
      <c r="S10" s="70">
        <v>3155.2218852184387</v>
      </c>
      <c r="T10" s="265">
        <v>3294.3785089486914</v>
      </c>
      <c r="U10" s="70">
        <v>2629.2835635846991</v>
      </c>
      <c r="V10" s="70">
        <v>2676.8058427453748</v>
      </c>
      <c r="W10" s="70">
        <v>2665.5953355794268</v>
      </c>
      <c r="X10" s="70">
        <v>2682.9876726489515</v>
      </c>
      <c r="Y10" s="70">
        <v>2730.7777180547605</v>
      </c>
      <c r="Z10" s="70">
        <v>2836.5943831518944</v>
      </c>
      <c r="AA10" s="70">
        <v>2909.6140461920136</v>
      </c>
      <c r="AB10" s="17"/>
      <c r="AC10" s="23" t="s">
        <v>4</v>
      </c>
      <c r="AD10" s="2"/>
      <c r="AE10" s="2"/>
      <c r="AF10" s="2"/>
      <c r="AG10" s="2"/>
      <c r="AH10" s="2"/>
      <c r="AI10" s="2"/>
      <c r="AJ10" s="2"/>
      <c r="AK10" s="2"/>
      <c r="AL10" s="2"/>
      <c r="AM10" s="2"/>
      <c r="AN10" s="2"/>
      <c r="AO10" s="2"/>
      <c r="AP10" s="2"/>
      <c r="AQ10" s="2"/>
      <c r="AT10" s="65"/>
      <c r="AU10" s="273">
        <v>17</v>
      </c>
      <c r="AV10" s="102" t="s">
        <v>82</v>
      </c>
      <c r="AW10" s="18">
        <v>17</v>
      </c>
      <c r="BJ10" s="275"/>
    </row>
    <row r="11" spans="1:62" x14ac:dyDescent="0.25">
      <c r="A11" t="str">
        <f t="shared" si="0"/>
        <v>01. Teelt gewassen, veeteelt, jacht en diensten in verband met deze activiteiten</v>
      </c>
      <c r="B11" s="275">
        <v>1</v>
      </c>
      <c r="C11" s="99" t="s">
        <v>13</v>
      </c>
      <c r="D11" s="70">
        <v>2416</v>
      </c>
      <c r="E11" s="70">
        <v>2397</v>
      </c>
      <c r="F11" s="70">
        <v>2306</v>
      </c>
      <c r="G11" s="70">
        <v>2564</v>
      </c>
      <c r="H11" s="70">
        <v>2673</v>
      </c>
      <c r="I11" s="70">
        <v>2606</v>
      </c>
      <c r="J11" s="70">
        <v>2772</v>
      </c>
      <c r="K11" s="69">
        <v>2430</v>
      </c>
      <c r="L11" s="69">
        <v>2705</v>
      </c>
      <c r="M11" s="265">
        <v>2681.7450060628903</v>
      </c>
      <c r="N11" s="70">
        <v>2673.3165100459682</v>
      </c>
      <c r="O11" s="70">
        <v>2636.2458638506268</v>
      </c>
      <c r="P11" s="70">
        <v>2634.4640588277084</v>
      </c>
      <c r="Q11" s="70">
        <v>2692.2031170302835</v>
      </c>
      <c r="R11" s="70">
        <v>2726.7265093431015</v>
      </c>
      <c r="S11" s="70">
        <v>2751.1558623349106</v>
      </c>
      <c r="T11" s="265">
        <v>2851.0188247986903</v>
      </c>
      <c r="U11" s="70">
        <v>2626.3036426588383</v>
      </c>
      <c r="V11" s="70">
        <v>2544.3392779467586</v>
      </c>
      <c r="W11" s="70">
        <v>2497.9051562866121</v>
      </c>
      <c r="X11" s="70">
        <v>2507.7604263624571</v>
      </c>
      <c r="Y11" s="70">
        <v>2495.2516869513192</v>
      </c>
      <c r="Z11" s="70">
        <v>2473.3326371860981</v>
      </c>
      <c r="AA11" s="70">
        <v>2518.0362232387633</v>
      </c>
      <c r="AB11" s="17"/>
      <c r="AE11" s="271"/>
      <c r="AF11" s="4"/>
      <c r="AG11" s="280" t="s">
        <v>39</v>
      </c>
      <c r="AH11" s="75" t="s">
        <v>61</v>
      </c>
      <c r="AI11" s="75"/>
      <c r="AK11" s="1" t="s">
        <v>65</v>
      </c>
      <c r="AN11" s="1" t="s">
        <v>66</v>
      </c>
      <c r="AT11" s="65"/>
      <c r="AU11" s="273">
        <v>18</v>
      </c>
      <c r="AV11" s="102" t="s">
        <v>83</v>
      </c>
      <c r="AW11" s="18">
        <v>18</v>
      </c>
      <c r="BJ11" s="275"/>
    </row>
    <row r="12" spans="1:62" x14ac:dyDescent="0.25">
      <c r="A12" t="str">
        <f t="shared" si="0"/>
        <v>01. Teelt gewassen, veeteelt, jacht en diensten in verband met deze activiteiten</v>
      </c>
      <c r="B12" s="275">
        <v>1</v>
      </c>
      <c r="C12" s="99" t="s">
        <v>14</v>
      </c>
      <c r="D12" s="70">
        <v>2142</v>
      </c>
      <c r="E12" s="70">
        <v>2210</v>
      </c>
      <c r="F12" s="70">
        <v>2168</v>
      </c>
      <c r="G12" s="70">
        <v>2324</v>
      </c>
      <c r="H12" s="70">
        <v>2404</v>
      </c>
      <c r="I12" s="70">
        <v>2494</v>
      </c>
      <c r="J12" s="70">
        <v>2790</v>
      </c>
      <c r="K12" s="69">
        <v>2539</v>
      </c>
      <c r="L12" s="69">
        <v>2749</v>
      </c>
      <c r="M12" s="265">
        <v>2795.3697476021125</v>
      </c>
      <c r="N12" s="70">
        <v>2814.8688214704898</v>
      </c>
      <c r="O12" s="70">
        <v>2815.181178944229</v>
      </c>
      <c r="P12" s="70">
        <v>2785.7642841697734</v>
      </c>
      <c r="Q12" s="70">
        <v>2780.6068849052758</v>
      </c>
      <c r="R12" s="70">
        <v>2756.7018955337571</v>
      </c>
      <c r="S12" s="70">
        <v>2748.0378164010217</v>
      </c>
      <c r="T12" s="265">
        <v>2709.9310163867317</v>
      </c>
      <c r="U12" s="70">
        <v>2765.3666191990183</v>
      </c>
      <c r="V12" s="70">
        <v>2717.0364290916214</v>
      </c>
      <c r="W12" s="70">
        <v>2641.3626507105223</v>
      </c>
      <c r="X12" s="70">
        <v>2590.10765685775</v>
      </c>
      <c r="Y12" s="70">
        <v>2522.6824295296319</v>
      </c>
      <c r="Z12" s="70">
        <v>2470.5294645712293</v>
      </c>
      <c r="AA12" s="70">
        <v>2393.4266594054675</v>
      </c>
      <c r="AB12" s="17"/>
      <c r="AD12" s="71">
        <v>2015</v>
      </c>
      <c r="AE12" s="277">
        <v>2020</v>
      </c>
      <c r="AF12" s="71">
        <v>2025</v>
      </c>
      <c r="AG12" s="277">
        <v>2030</v>
      </c>
      <c r="AH12" s="71">
        <v>2025</v>
      </c>
      <c r="AI12" s="71">
        <v>2030</v>
      </c>
      <c r="AK12" s="3">
        <v>2025</v>
      </c>
      <c r="AL12" s="3">
        <v>2030</v>
      </c>
      <c r="AN12" s="3">
        <v>2015</v>
      </c>
      <c r="AO12" s="3">
        <v>2020</v>
      </c>
      <c r="AP12" s="3">
        <v>2025</v>
      </c>
      <c r="AQ12" s="3">
        <v>2030</v>
      </c>
      <c r="AT12" s="65"/>
      <c r="AU12" s="273">
        <v>19</v>
      </c>
      <c r="AV12" s="102" t="s">
        <v>84</v>
      </c>
      <c r="AW12" s="18">
        <v>19</v>
      </c>
      <c r="BJ12" s="275"/>
    </row>
    <row r="13" spans="1:62" x14ac:dyDescent="0.25">
      <c r="A13" t="str">
        <f t="shared" si="0"/>
        <v>01. Teelt gewassen, veeteelt, jacht en diensten in verband met deze activiteiten</v>
      </c>
      <c r="B13" s="275">
        <v>1</v>
      </c>
      <c r="C13" s="99" t="s">
        <v>15</v>
      </c>
      <c r="D13" s="70">
        <v>1650</v>
      </c>
      <c r="E13" s="70">
        <v>1646</v>
      </c>
      <c r="F13" s="70">
        <v>1654</v>
      </c>
      <c r="G13" s="70">
        <v>1850</v>
      </c>
      <c r="H13" s="70">
        <v>2004</v>
      </c>
      <c r="I13" s="70">
        <v>2101</v>
      </c>
      <c r="J13" s="70">
        <v>2321</v>
      </c>
      <c r="K13" s="69">
        <v>2085</v>
      </c>
      <c r="L13" s="69">
        <v>2462</v>
      </c>
      <c r="M13" s="265">
        <v>2491.3658780593428</v>
      </c>
      <c r="N13" s="70">
        <v>2541.1827799346174</v>
      </c>
      <c r="O13" s="70">
        <v>2586.4117923222029</v>
      </c>
      <c r="P13" s="70">
        <v>2679.1756280430391</v>
      </c>
      <c r="Q13" s="70">
        <v>2692.711755236699</v>
      </c>
      <c r="R13" s="70">
        <v>2738.9895573348786</v>
      </c>
      <c r="S13" s="70">
        <v>2757.0229925102949</v>
      </c>
      <c r="T13" s="265">
        <v>2757.2618246770294</v>
      </c>
      <c r="U13" s="70">
        <v>2496.4936125312902</v>
      </c>
      <c r="V13" s="70">
        <v>2496.242555517169</v>
      </c>
      <c r="W13" s="70">
        <v>2540.2990765659179</v>
      </c>
      <c r="X13" s="70">
        <v>2508.234217792723</v>
      </c>
      <c r="Y13" s="70">
        <v>2506.4737112664816</v>
      </c>
      <c r="Z13" s="70">
        <v>2478.6072800182501</v>
      </c>
      <c r="AA13" s="70">
        <v>2435.2295015029954</v>
      </c>
      <c r="AB13" s="2"/>
      <c r="AC13" s="24" t="s">
        <v>8</v>
      </c>
      <c r="AD13" s="2" cm="1">
        <f t="array" ref="AD13">SUMPRODUCT(('data NACE'!$A$3:$A$2210='Tool NACE-sectoren'!$A$2)*('data NACE'!$C$3:$C$2210='data NACE'!$C6)*('data NACE'!$E$3:$E$2210))</f>
        <v>351</v>
      </c>
      <c r="AE13" s="278" cm="1">
        <f t="array" ref="AE13">SUMPRODUCT(('data NACE'!$A$3:$A$2210='Tool NACE-sectoren'!$A$2)*('data NACE'!$C$3:$C$2210='data NACE'!$C6)*('data NACE'!$J$3:$J$2210))</f>
        <v>83</v>
      </c>
      <c r="AF13" s="2" cm="1">
        <f t="array" ref="AF13">SUMPRODUCT(('data NACE'!$A$3:$A$2210='Tool NACE-sectoren'!$A$2)*('data NACE'!$C$3:$C$2210='data NACE'!$C6)*('data NACE'!$O$3:$O$2210))</f>
        <v>169.89523131273319</v>
      </c>
      <c r="AG13" s="278" cm="1">
        <f t="array" ref="AG13">SUMPRODUCT(('data NACE'!$A$3:$A$2210='Tool NACE-sectoren'!$A$2)*('data NACE'!$C$3:$C$2210='data NACE'!$C6)*('data NACE'!$T$3:$T$2210))</f>
        <v>185.33727869379635</v>
      </c>
      <c r="AH13" s="2" cm="1">
        <f t="array" ref="AH13">SUMPRODUCT(('data NACE'!$A$3:$A$2210='Tool NACE-sectoren'!$A$2)*('data NACE'!$C$3:$C$2210='data NACE'!$C6)*('data NACE'!$V$3:$V$2210))</f>
        <v>168.20011007695948</v>
      </c>
      <c r="AI13" s="2" cm="1">
        <f t="array" ref="AI13">SUMPRODUCT(('data NACE'!$A$3:$A$2210='Tool NACE-sectoren'!$A$2)*('data NACE'!$C$3:$C$2210='data NACE'!$C6)*('data NACE'!$AA$3:$AA$2210))</f>
        <v>178.94541905248104</v>
      </c>
      <c r="AK13" s="2">
        <f>IF('Tool NACE-sectoren'!$C$47='data NACE'!$AG$11,'data NACE'!AF13,'data NACE'!AH13)</f>
        <v>169.89523131273319</v>
      </c>
      <c r="AL13" s="2">
        <f>IF('Tool NACE-sectoren'!$C$47='data NACE'!$AG$11,'data NACE'!AG13,'data NACE'!AI13)</f>
        <v>185.33727869379635</v>
      </c>
      <c r="AN13" s="2">
        <f>AD24</f>
        <v>31997</v>
      </c>
      <c r="AO13" s="2">
        <f>AE24</f>
        <v>43184</v>
      </c>
      <c r="AP13" s="2">
        <f>IF('Tool NACE-sectoren'!$C$47='data NACE'!$AG$11,'data NACE'!AF24,'data NACE'!AH24)</f>
        <v>43768.672251080396</v>
      </c>
      <c r="AQ13" s="2">
        <f>IF('Tool NACE-sectoren'!$C$47='data NACE'!$AG$11,'data NACE'!AG24,'data NACE'!AI24)</f>
        <v>43784.866062406327</v>
      </c>
      <c r="AT13" s="65"/>
      <c r="AU13" s="273">
        <v>20</v>
      </c>
      <c r="AV13" s="102" t="s">
        <v>85</v>
      </c>
      <c r="AW13" s="18">
        <v>20</v>
      </c>
      <c r="BJ13" s="275"/>
    </row>
    <row r="14" spans="1:62" x14ac:dyDescent="0.25">
      <c r="A14" t="str">
        <f t="shared" si="0"/>
        <v>01. Teelt gewassen, veeteelt, jacht en diensten in verband met deze activiteiten</v>
      </c>
      <c r="B14" s="275">
        <v>1</v>
      </c>
      <c r="C14" s="99" t="s">
        <v>16</v>
      </c>
      <c r="D14" s="70">
        <v>1037</v>
      </c>
      <c r="E14" s="70">
        <v>1061</v>
      </c>
      <c r="F14" s="70">
        <v>1090</v>
      </c>
      <c r="G14" s="70">
        <v>1215</v>
      </c>
      <c r="H14" s="70">
        <v>1334</v>
      </c>
      <c r="I14" s="70">
        <v>1428</v>
      </c>
      <c r="J14" s="70">
        <v>1531</v>
      </c>
      <c r="K14" s="69">
        <v>1541</v>
      </c>
      <c r="L14" s="69">
        <v>1675</v>
      </c>
      <c r="M14" s="265">
        <v>1826.9844696279383</v>
      </c>
      <c r="N14" s="70">
        <v>1898.0946711324787</v>
      </c>
      <c r="O14" s="70">
        <v>2037.4041459427681</v>
      </c>
      <c r="P14" s="70">
        <v>2103.7703744944456</v>
      </c>
      <c r="Q14" s="70">
        <v>2211.9372793510515</v>
      </c>
      <c r="R14" s="70">
        <v>2240.6607858246271</v>
      </c>
      <c r="S14" s="70">
        <v>2285.9336867589732</v>
      </c>
      <c r="T14" s="265">
        <v>2328.6214609320068</v>
      </c>
      <c r="U14" s="70">
        <v>1864.7148327456525</v>
      </c>
      <c r="V14" s="70">
        <v>1966.3747849382987</v>
      </c>
      <c r="W14" s="70">
        <v>1994.7202727947192</v>
      </c>
      <c r="X14" s="70">
        <v>2060.3975753772997</v>
      </c>
      <c r="Y14" s="70">
        <v>2050.4486190885</v>
      </c>
      <c r="Z14" s="70">
        <v>2055.0905426003956</v>
      </c>
      <c r="AA14" s="70">
        <v>2056.6518669872289</v>
      </c>
      <c r="AB14" s="2"/>
      <c r="AC14" s="24" t="s">
        <v>9</v>
      </c>
      <c r="AD14" s="2" cm="1">
        <f t="array" ref="AD14">SUMPRODUCT(('data NACE'!$A$3:$A$2210='Tool NACE-sectoren'!$A$2)*('data NACE'!$C$3:$C$2210='data NACE'!$C7)*('data NACE'!$E$3:$E$2210))</f>
        <v>10166</v>
      </c>
      <c r="AE14" s="278" cm="1">
        <f t="array" ref="AE14">SUMPRODUCT(('data NACE'!$A$3:$A$2210='Tool NACE-sectoren'!$A$2)*('data NACE'!$C$3:$C$2210='data NACE'!$C7)*('data NACE'!$J$3:$J$2210))</f>
        <v>8352</v>
      </c>
      <c r="AF14" s="2" cm="1">
        <f t="array" ref="AF14">SUMPRODUCT(('data NACE'!$A$3:$A$2210='Tool NACE-sectoren'!$A$2)*('data NACE'!$C$3:$C$2210='data NACE'!$C7)*('data NACE'!$O$3:$O$2210))</f>
        <v>10526.239504041499</v>
      </c>
      <c r="AG14" s="278" cm="1">
        <f t="array" ref="AG14">SUMPRODUCT(('data NACE'!$A$3:$A$2210='Tool NACE-sectoren'!$A$2)*('data NACE'!$C$3:$C$2210='data NACE'!$C7)*('data NACE'!$T$3:$T$2210))</f>
        <v>11482.986129063725</v>
      </c>
      <c r="AH14" s="2" cm="1">
        <f t="array" ref="AH14">SUMPRODUCT(('data NACE'!$A$3:$A$2210='Tool NACE-sectoren'!$A$2)*('data NACE'!$C$3:$C$2210='data NACE'!$C7)*('data NACE'!$V$3:$V$2210))</f>
        <v>10421.214471977499</v>
      </c>
      <c r="AI14" s="2" cm="1">
        <f t="array" ref="AI14">SUMPRODUCT(('data NACE'!$A$3:$A$2210='Tool NACE-sectoren'!$A$2)*('data NACE'!$C$3:$C$2210='data NACE'!$C7)*('data NACE'!$AA$3:$AA$2210))</f>
        <v>11086.964151631926</v>
      </c>
      <c r="AJ14" s="14"/>
      <c r="AK14" s="2">
        <f>IF('Tool NACE-sectoren'!$C$47='data NACE'!$AG$11,'data NACE'!AF14,'data NACE'!AH14)</f>
        <v>10526.239504041499</v>
      </c>
      <c r="AL14" s="2">
        <f>IF('Tool NACE-sectoren'!$C$47='data NACE'!$AG$11,'data NACE'!AG14,'data NACE'!AI14)</f>
        <v>11482.986129063725</v>
      </c>
      <c r="AT14" s="65"/>
      <c r="AU14" s="273">
        <v>21</v>
      </c>
      <c r="AV14" s="102" t="s">
        <v>86</v>
      </c>
      <c r="AW14" s="18">
        <v>21</v>
      </c>
      <c r="BJ14" s="275"/>
    </row>
    <row r="15" spans="1:62" x14ac:dyDescent="0.25">
      <c r="A15" t="str">
        <f t="shared" si="0"/>
        <v>01. Teelt gewassen, veeteelt, jacht en diensten in verband met deze activiteiten</v>
      </c>
      <c r="B15" s="275">
        <v>1</v>
      </c>
      <c r="C15" s="99" t="s">
        <v>17</v>
      </c>
      <c r="D15" s="70">
        <v>440</v>
      </c>
      <c r="E15" s="70">
        <v>436</v>
      </c>
      <c r="F15" s="70">
        <v>453</v>
      </c>
      <c r="G15" s="70">
        <v>543</v>
      </c>
      <c r="H15" s="70">
        <v>669</v>
      </c>
      <c r="I15" s="70">
        <v>706</v>
      </c>
      <c r="J15" s="70">
        <v>810</v>
      </c>
      <c r="K15" s="69">
        <v>782</v>
      </c>
      <c r="L15" s="69">
        <v>957</v>
      </c>
      <c r="M15" s="265">
        <v>1002.1263244156934</v>
      </c>
      <c r="N15" s="70">
        <v>1090.4912231951353</v>
      </c>
      <c r="O15" s="70">
        <v>1121.173909771127</v>
      </c>
      <c r="P15" s="70">
        <v>1172.0402044035336</v>
      </c>
      <c r="Q15" s="70">
        <v>1205.8958915962044</v>
      </c>
      <c r="R15" s="70">
        <v>1322.9928391752471</v>
      </c>
      <c r="S15" s="70">
        <v>1375.2376776996518</v>
      </c>
      <c r="T15" s="265">
        <v>1474.2812623619591</v>
      </c>
      <c r="U15" s="70">
        <v>1071.3138758551377</v>
      </c>
      <c r="V15" s="70">
        <v>1082.0867868041339</v>
      </c>
      <c r="W15" s="70">
        <v>1111.286851739231</v>
      </c>
      <c r="X15" s="70">
        <v>1123.2800289577908</v>
      </c>
      <c r="Y15" s="70">
        <v>1210.682517100641</v>
      </c>
      <c r="Z15" s="70">
        <v>1236.360425343468</v>
      </c>
      <c r="AA15" s="70">
        <v>1302.0936900098191</v>
      </c>
      <c r="AB15" s="2"/>
      <c r="AC15" s="24" t="s">
        <v>10</v>
      </c>
      <c r="AD15" s="2" cm="1">
        <f t="array" ref="AD15">SUMPRODUCT(('data NACE'!$A$3:$A$2210='Tool NACE-sectoren'!$A$2)*('data NACE'!$C$3:$C$2210='data NACE'!$C8)*('data NACE'!$E$3:$E$2210))</f>
        <v>26649</v>
      </c>
      <c r="AE15" s="278" cm="1">
        <f t="array" ref="AE15">SUMPRODUCT(('data NACE'!$A$3:$A$2210='Tool NACE-sectoren'!$A$2)*('data NACE'!$C$3:$C$2210='data NACE'!$C8)*('data NACE'!$J$3:$J$2210))</f>
        <v>26435</v>
      </c>
      <c r="AF15" s="2" cm="1">
        <f t="array" ref="AF15">SUMPRODUCT(('data NACE'!$A$3:$A$2210='Tool NACE-sectoren'!$A$2)*('data NACE'!$C$3:$C$2210='data NACE'!$C8)*('data NACE'!$O$3:$O$2210))</f>
        <v>30667.80987132022</v>
      </c>
      <c r="AG15" s="278" cm="1">
        <f t="array" ref="AG15">SUMPRODUCT(('data NACE'!$A$3:$A$2210='Tool NACE-sectoren'!$A$2)*('data NACE'!$C$3:$C$2210='data NACE'!$C8)*('data NACE'!$T$3:$T$2210))</f>
        <v>33455.255813429314</v>
      </c>
      <c r="AH15" s="2" cm="1">
        <f t="array" ref="AH15">SUMPRODUCT(('data NACE'!$A$3:$A$2210='Tool NACE-sectoren'!$A$2)*('data NACE'!$C$3:$C$2210='data NACE'!$C8)*('data NACE'!$V$3:$V$2210))</f>
        <v>30361.823320868709</v>
      </c>
      <c r="AI15" s="2" cm="1">
        <f t="array" ref="AI15">SUMPRODUCT(('data NACE'!$A$3:$A$2210='Tool NACE-sectoren'!$A$2)*('data NACE'!$C$3:$C$2210='data NACE'!$C8)*('data NACE'!$AA$3:$AA$2210))</f>
        <v>32301.460414409594</v>
      </c>
      <c r="AJ15" s="14"/>
      <c r="AK15" s="2">
        <f>IF('Tool NACE-sectoren'!$C$47='data NACE'!$AG$11,'data NACE'!AF15,'data NACE'!AH15)</f>
        <v>30667.80987132022</v>
      </c>
      <c r="AL15" s="2">
        <f>IF('Tool NACE-sectoren'!$C$47='data NACE'!$AG$11,'data NACE'!AG15,'data NACE'!AI15)</f>
        <v>33455.255813429314</v>
      </c>
      <c r="AT15" s="65"/>
      <c r="AU15" s="273">
        <v>22</v>
      </c>
      <c r="AV15" s="102" t="s">
        <v>87</v>
      </c>
      <c r="AW15" s="18">
        <v>22</v>
      </c>
      <c r="BJ15" s="275"/>
    </row>
    <row r="16" spans="1:62" x14ac:dyDescent="0.25">
      <c r="A16" t="str">
        <f t="shared" si="0"/>
        <v>01. Teelt gewassen, veeteelt, jacht en diensten in verband met deze activiteiten</v>
      </c>
      <c r="B16" s="275">
        <v>1</v>
      </c>
      <c r="C16" s="99" t="s">
        <v>156</v>
      </c>
      <c r="D16" s="70">
        <v>336</v>
      </c>
      <c r="E16" s="70">
        <v>307</v>
      </c>
      <c r="F16" s="70">
        <v>275</v>
      </c>
      <c r="G16" s="70">
        <v>325</v>
      </c>
      <c r="H16" s="70">
        <v>390</v>
      </c>
      <c r="I16" s="70">
        <v>385</v>
      </c>
      <c r="J16" s="70">
        <v>465</v>
      </c>
      <c r="K16" s="69">
        <v>375</v>
      </c>
      <c r="L16" s="69">
        <v>528</v>
      </c>
      <c r="M16" s="265">
        <v>579.07933507099358</v>
      </c>
      <c r="N16" s="70">
        <v>634.61559334844799</v>
      </c>
      <c r="O16" s="70">
        <v>735.53177613064213</v>
      </c>
      <c r="P16" s="70">
        <v>792.92027504752434</v>
      </c>
      <c r="Q16" s="70">
        <v>852.29061866157053</v>
      </c>
      <c r="R16" s="70">
        <v>916.74379950427124</v>
      </c>
      <c r="S16" s="70">
        <v>1006.0595568674144</v>
      </c>
      <c r="T16" s="265">
        <v>1116.1915271156042</v>
      </c>
      <c r="U16" s="70">
        <v>623.45526174544511</v>
      </c>
      <c r="V16" s="70">
        <v>709.88916999327864</v>
      </c>
      <c r="W16" s="70">
        <v>751.81881374641318</v>
      </c>
      <c r="X16" s="70">
        <v>793.9002342427716</v>
      </c>
      <c r="Y16" s="70">
        <v>838.9204067137191</v>
      </c>
      <c r="Z16" s="70">
        <v>904.46345516800966</v>
      </c>
      <c r="AA16" s="70">
        <v>985.82677634467791</v>
      </c>
      <c r="AB16" s="2"/>
      <c r="AC16" s="24" t="s">
        <v>11</v>
      </c>
      <c r="AD16" s="2" cm="1">
        <f t="array" ref="AD16">SUMPRODUCT(('data NACE'!$A$3:$A$2210='Tool NACE-sectoren'!$A$2)*('data NACE'!$C$3:$C$2210='data NACE'!$C9)*('data NACE'!$E$3:$E$2210))</f>
        <v>30361</v>
      </c>
      <c r="AE16" s="278" cm="1">
        <f t="array" ref="AE16">SUMPRODUCT(('data NACE'!$A$3:$A$2210='Tool NACE-sectoren'!$A$2)*('data NACE'!$C$3:$C$2210='data NACE'!$C9)*('data NACE'!$J$3:$J$2210))</f>
        <v>28159</v>
      </c>
      <c r="AF16" s="2" cm="1">
        <f t="array" ref="AF16">SUMPRODUCT(('data NACE'!$A$3:$A$2210='Tool NACE-sectoren'!$A$2)*('data NACE'!$C$3:$C$2210='data NACE'!$C9)*('data NACE'!$O$3:$O$2210))</f>
        <v>31223.740168451455</v>
      </c>
      <c r="AG16" s="278" cm="1">
        <f t="array" ref="AG16">SUMPRODUCT(('data NACE'!$A$3:$A$2210='Tool NACE-sectoren'!$A$2)*('data NACE'!$C$3:$C$2210='data NACE'!$C9)*('data NACE'!$T$3:$T$2210))</f>
        <v>35288.428940496924</v>
      </c>
      <c r="AH16" s="2" cm="1">
        <f t="array" ref="AH16">SUMPRODUCT(('data NACE'!$A$3:$A$2210='Tool NACE-sectoren'!$A$2)*('data NACE'!$C$3:$C$2210='data NACE'!$C9)*('data NACE'!$V$3:$V$2210))</f>
        <v>30912.206851060022</v>
      </c>
      <c r="AI16" s="2" cm="1">
        <f t="array" ref="AI16">SUMPRODUCT(('data NACE'!$A$3:$A$2210='Tool NACE-sectoren'!$A$2)*('data NACE'!$C$3:$C$2210='data NACE'!$C9)*('data NACE'!$AA$3:$AA$2210))</f>
        <v>34071.41158521975</v>
      </c>
      <c r="AJ16" s="14"/>
      <c r="AK16" s="2">
        <f>IF('Tool NACE-sectoren'!$C$47='data NACE'!$AG$11,'data NACE'!AF16,'data NACE'!AH16)</f>
        <v>31223.740168451455</v>
      </c>
      <c r="AL16" s="2">
        <f>IF('Tool NACE-sectoren'!$C$47='data NACE'!$AG$11,'data NACE'!AG16,'data NACE'!AI16)</f>
        <v>35288.428940496924</v>
      </c>
      <c r="AT16" s="65"/>
      <c r="AU16" s="273">
        <v>23</v>
      </c>
      <c r="AV16" s="102" t="s">
        <v>88</v>
      </c>
      <c r="AW16" s="18">
        <v>23</v>
      </c>
      <c r="BJ16" s="275"/>
    </row>
    <row r="17" spans="1:62" x14ac:dyDescent="0.25">
      <c r="A17" t="str">
        <f t="shared" si="0"/>
        <v>01. Teelt gewassen, veeteelt, jacht en diensten in verband met deze activiteiten</v>
      </c>
      <c r="B17" s="275">
        <v>1</v>
      </c>
      <c r="C17" s="99" t="s">
        <v>6</v>
      </c>
      <c r="D17" s="70">
        <v>1813</v>
      </c>
      <c r="E17" s="70">
        <v>1804</v>
      </c>
      <c r="F17" s="70">
        <v>1818</v>
      </c>
      <c r="G17" s="70">
        <v>2083</v>
      </c>
      <c r="H17" s="70">
        <v>2393</v>
      </c>
      <c r="I17" s="70">
        <v>2519</v>
      </c>
      <c r="J17" s="70">
        <v>2806</v>
      </c>
      <c r="K17" s="69">
        <v>2698</v>
      </c>
      <c r="L17" s="69">
        <v>3160</v>
      </c>
      <c r="M17" s="265">
        <v>3408.1901291146255</v>
      </c>
      <c r="N17" s="70">
        <v>3623.2014876760618</v>
      </c>
      <c r="O17" s="70">
        <v>3894.1098318445374</v>
      </c>
      <c r="P17" s="70">
        <v>4068.7308539455034</v>
      </c>
      <c r="Q17" s="70">
        <v>4270.123789608826</v>
      </c>
      <c r="R17" s="70">
        <v>4480.3974245041454</v>
      </c>
      <c r="S17" s="70">
        <v>4667.2309213260396</v>
      </c>
      <c r="T17" s="265">
        <v>4919.0942504095701</v>
      </c>
      <c r="U17" s="70">
        <v>3559.4839703462353</v>
      </c>
      <c r="V17" s="70">
        <v>3758.3507417357114</v>
      </c>
      <c r="W17" s="70">
        <v>3857.8259382803635</v>
      </c>
      <c r="X17" s="70">
        <v>3977.5778385778622</v>
      </c>
      <c r="Y17" s="70">
        <v>4100.0515429028601</v>
      </c>
      <c r="Z17" s="70">
        <v>4195.9144231118735</v>
      </c>
      <c r="AA17" s="70">
        <v>4344.5723333417263</v>
      </c>
      <c r="AB17" s="2"/>
      <c r="AC17" s="24" t="s">
        <v>12</v>
      </c>
      <c r="AD17" s="2" cm="1">
        <f t="array" ref="AD17">SUMPRODUCT(('data NACE'!$A$3:$A$2210='Tool NACE-sectoren'!$A$2)*('data NACE'!$C$3:$C$2210='data NACE'!$C10)*('data NACE'!$E$3:$E$2210))</f>
        <v>29220</v>
      </c>
      <c r="AE17" s="278" cm="1">
        <f t="array" ref="AE17">SUMPRODUCT(('data NACE'!$A$3:$A$2210='Tool NACE-sectoren'!$A$2)*('data NACE'!$C$3:$C$2210='data NACE'!$C10)*('data NACE'!$J$3:$J$2210))</f>
        <v>32037</v>
      </c>
      <c r="AF17" s="2" cm="1">
        <f t="array" ref="AF17">SUMPRODUCT(('data NACE'!$A$3:$A$2210='Tool NACE-sectoren'!$A$2)*('data NACE'!$C$3:$C$2210='data NACE'!$C10)*('data NACE'!$O$3:$O$2210))</f>
        <v>31096.214402763762</v>
      </c>
      <c r="AG17" s="278" cm="1">
        <f t="array" ref="AG17">SUMPRODUCT(('data NACE'!$A$3:$A$2210='Tool NACE-sectoren'!$A$2)*('data NACE'!$C$3:$C$2210='data NACE'!$C10)*('data NACE'!$T$3:$T$2210))</f>
        <v>33201.833816868319</v>
      </c>
      <c r="AH17" s="2" cm="1">
        <f t="array" ref="AH17">SUMPRODUCT(('data NACE'!$A$3:$A$2210='Tool NACE-sectoren'!$A$2)*('data NACE'!$C$3:$C$2210='data NACE'!$C10)*('data NACE'!$V$3:$V$2210))</f>
        <v>30785.953467368323</v>
      </c>
      <c r="AI17" s="2" cm="1">
        <f t="array" ref="AI17">SUMPRODUCT(('data NACE'!$A$3:$A$2210='Tool NACE-sectoren'!$A$2)*('data NACE'!$C$3:$C$2210='data NACE'!$C10)*('data NACE'!$AA$3:$AA$2210))</f>
        <v>32056.778363980604</v>
      </c>
      <c r="AJ17" s="14"/>
      <c r="AK17" s="2">
        <f>IF('Tool NACE-sectoren'!$C$47='data NACE'!$AG$11,'data NACE'!AF17,'data NACE'!AH17)</f>
        <v>31096.214402763762</v>
      </c>
      <c r="AL17" s="2">
        <f>IF('Tool NACE-sectoren'!$C$47='data NACE'!$AG$11,'data NACE'!AG17,'data NACE'!AI17)</f>
        <v>33201.833816868319</v>
      </c>
      <c r="AT17" s="65"/>
      <c r="AU17" s="273">
        <v>24</v>
      </c>
      <c r="AV17" s="102" t="s">
        <v>89</v>
      </c>
      <c r="AW17" s="18">
        <v>24</v>
      </c>
      <c r="BJ17" s="275"/>
    </row>
    <row r="18" spans="1:62" x14ac:dyDescent="0.25">
      <c r="A18" t="str">
        <f t="shared" si="0"/>
        <v>01. Teelt gewassen, veeteelt, jacht en diensten in verband met deze activiteiten</v>
      </c>
      <c r="B18" s="275">
        <v>1</v>
      </c>
      <c r="C18" s="99" t="s">
        <v>157</v>
      </c>
      <c r="D18" s="267">
        <v>1.0444920664424007</v>
      </c>
      <c r="E18" s="266"/>
      <c r="F18" s="266"/>
      <c r="G18" s="266"/>
      <c r="H18" s="266"/>
      <c r="I18" s="266"/>
      <c r="J18" s="266"/>
      <c r="K18" s="334"/>
      <c r="L18" s="334"/>
      <c r="M18" s="269"/>
      <c r="N18" s="266"/>
      <c r="O18" s="266"/>
      <c r="P18" s="266"/>
      <c r="Q18" s="266"/>
      <c r="R18" s="266"/>
      <c r="S18" s="266"/>
      <c r="T18" s="269"/>
      <c r="U18" s="266"/>
      <c r="V18" s="266"/>
      <c r="W18" s="266"/>
      <c r="X18" s="266"/>
      <c r="Y18" s="266"/>
      <c r="Z18" s="266"/>
      <c r="AA18" s="266"/>
      <c r="AB18" s="2"/>
      <c r="AC18" s="24" t="s">
        <v>13</v>
      </c>
      <c r="AD18" s="2" cm="1">
        <f t="array" ref="AD18">SUMPRODUCT(('data NACE'!$A$3:$A$2210='Tool NACE-sectoren'!$A$2)*('data NACE'!$C$3:$C$2210='data NACE'!$C11)*('data NACE'!$E$3:$E$2210))</f>
        <v>26111</v>
      </c>
      <c r="AE18" s="278" cm="1">
        <f t="array" ref="AE18">SUMPRODUCT(('data NACE'!$A$3:$A$2210='Tool NACE-sectoren'!$A$2)*('data NACE'!$C$3:$C$2210='data NACE'!$C11)*('data NACE'!$J$3:$J$2210))</f>
        <v>30729</v>
      </c>
      <c r="AF18" s="2" cm="1">
        <f t="array" ref="AF18">SUMPRODUCT(('data NACE'!$A$3:$A$2210='Tool NACE-sectoren'!$A$2)*('data NACE'!$C$3:$C$2210='data NACE'!$C11)*('data NACE'!$O$3:$O$2210))</f>
        <v>35196.586072702121</v>
      </c>
      <c r="AG18" s="278" cm="1">
        <f t="array" ref="AG18">SUMPRODUCT(('data NACE'!$A$3:$A$2210='Tool NACE-sectoren'!$A$2)*('data NACE'!$C$3:$C$2210='data NACE'!$C11)*('data NACE'!$T$3:$T$2210))</f>
        <v>33066.229009215916</v>
      </c>
      <c r="AH18" s="2" cm="1">
        <f t="array" ref="AH18">SUMPRODUCT(('data NACE'!$A$3:$A$2210='Tool NACE-sectoren'!$A$2)*('data NACE'!$C$3:$C$2210='data NACE'!$C11)*('data NACE'!$V$3:$V$2210))</f>
        <v>34845.413882537636</v>
      </c>
      <c r="AI18" s="2" cm="1">
        <f t="array" ref="AI18">SUMPRODUCT(('data NACE'!$A$3:$A$2210='Tool NACE-sectoren'!$A$2)*('data NACE'!$C$3:$C$2210='data NACE'!$C11)*('data NACE'!$AA$3:$AA$2210))</f>
        <v>31925.850256576061</v>
      </c>
      <c r="AJ18" s="14"/>
      <c r="AK18" s="2">
        <f>IF('Tool NACE-sectoren'!$C$47='data NACE'!$AG$11,'data NACE'!AF18,'data NACE'!AH18)</f>
        <v>35196.586072702121</v>
      </c>
      <c r="AL18" s="2">
        <f>IF('Tool NACE-sectoren'!$C$47='data NACE'!$AG$11,'data NACE'!AG18,'data NACE'!AI18)</f>
        <v>33066.229009215916</v>
      </c>
      <c r="AT18" s="65"/>
      <c r="AU18" s="273">
        <v>25</v>
      </c>
      <c r="AV18" s="103" t="s">
        <v>90</v>
      </c>
      <c r="AW18" s="18">
        <v>25</v>
      </c>
      <c r="BJ18" s="275"/>
    </row>
    <row r="19" spans="1:62" s="8" customFormat="1" x14ac:dyDescent="0.25">
      <c r="A19" t="str">
        <f t="shared" si="0"/>
        <v>01. Teelt gewassen, veeteelt, jacht en diensten in verband met deze activiteiten</v>
      </c>
      <c r="B19" s="276">
        <v>1</v>
      </c>
      <c r="C19" s="82" t="s">
        <v>158</v>
      </c>
      <c r="D19" s="266"/>
      <c r="E19" s="267">
        <v>2.8828844497629458E-2</v>
      </c>
      <c r="F19" s="267">
        <v>3.1297265676688113E-2</v>
      </c>
      <c r="G19" s="267">
        <v>-2.6976110429673517E-2</v>
      </c>
      <c r="H19" s="267">
        <v>-1.5963358411991146E-3</v>
      </c>
      <c r="I19" s="267">
        <v>2.4243048670638534E-2</v>
      </c>
      <c r="J19" s="267">
        <v>-2.884901811621654E-2</v>
      </c>
      <c r="K19" s="333">
        <v>6.7484318844101332E-2</v>
      </c>
      <c r="L19" s="333">
        <v>-3.4305903127650139E-2</v>
      </c>
      <c r="M19" s="268">
        <v>9.8324082401198831E-3</v>
      </c>
      <c r="N19" s="267">
        <v>8.7849455153921063E-3</v>
      </c>
      <c r="O19" s="267">
        <v>8.7849455153915512E-3</v>
      </c>
      <c r="P19" s="267">
        <v>8.7849455153918843E-3</v>
      </c>
      <c r="Q19" s="267">
        <v>8.7849455153919953E-3</v>
      </c>
      <c r="R19" s="267">
        <v>8.7849455153921063E-3</v>
      </c>
      <c r="S19" s="267">
        <v>8.7849455153917733E-3</v>
      </c>
      <c r="T19" s="268">
        <v>8.7849455153917733E-3</v>
      </c>
      <c r="U19" s="267">
        <v>1.7814657460854533E-2</v>
      </c>
      <c r="V19" s="267">
        <v>1.7814657460854311E-2</v>
      </c>
      <c r="W19" s="267">
        <v>1.7814657460854755E-2</v>
      </c>
      <c r="X19" s="267">
        <v>1.7814657460854422E-2</v>
      </c>
      <c r="Y19" s="267">
        <v>1.7814657460854422E-2</v>
      </c>
      <c r="Z19" s="267">
        <v>1.7814657460854755E-2</v>
      </c>
      <c r="AA19" s="267">
        <v>1.7814657460854644E-2</v>
      </c>
      <c r="AB19" s="2"/>
      <c r="AC19" s="40" t="s">
        <v>14</v>
      </c>
      <c r="AD19" s="2" cm="1">
        <f t="array" ref="AD19">SUMPRODUCT(('data NACE'!$A$3:$A$2210='Tool NACE-sectoren'!$A$2)*('data NACE'!$C$3:$C$2210='data NACE'!$C12)*('data NACE'!$E$3:$E$2210))</f>
        <v>26207</v>
      </c>
      <c r="AE19" s="278" cm="1">
        <f t="array" ref="AE19">SUMPRODUCT(('data NACE'!$A$3:$A$2210='Tool NACE-sectoren'!$A$2)*('data NACE'!$C$3:$C$2210='data NACE'!$C12)*('data NACE'!$J$3:$J$2210))</f>
        <v>26828</v>
      </c>
      <c r="AF19" s="2" cm="1">
        <f t="array" ref="AF19">SUMPRODUCT(('data NACE'!$A$3:$A$2210='Tool NACE-sectoren'!$A$2)*('data NACE'!$C$3:$C$2210='data NACE'!$C12)*('data NACE'!$O$3:$O$2210))</f>
        <v>33054.058871684232</v>
      </c>
      <c r="AG19" s="278" cm="1">
        <f t="array" ref="AG19">SUMPRODUCT(('data NACE'!$A$3:$A$2210='Tool NACE-sectoren'!$A$2)*('data NACE'!$C$3:$C$2210='data NACE'!$C12)*('data NACE'!$T$3:$T$2210))</f>
        <v>37426.368378753839</v>
      </c>
      <c r="AH19" s="2" cm="1">
        <f t="array" ref="AH19">SUMPRODUCT(('data NACE'!$A$3:$A$2210='Tool NACE-sectoren'!$A$2)*('data NACE'!$C$3:$C$2210='data NACE'!$C12)*('data NACE'!$V$3:$V$2210))</f>
        <v>32724.263640299625</v>
      </c>
      <c r="AI19" s="2" cm="1">
        <f t="array" ref="AI19">SUMPRODUCT(('data NACE'!$A$3:$A$2210='Tool NACE-sectoren'!$A$2)*('data NACE'!$C$3:$C$2210='data NACE'!$C12)*('data NACE'!$AA$3:$AA$2210))</f>
        <v>36135.618372888115</v>
      </c>
      <c r="AJ19" s="105"/>
      <c r="AK19" s="2">
        <f>IF('Tool NACE-sectoren'!$C$47='data NACE'!$AG$11,'data NACE'!AF19,'data NACE'!AH19)</f>
        <v>33054.058871684232</v>
      </c>
      <c r="AL19" s="2">
        <f>IF('Tool NACE-sectoren'!$C$47='data NACE'!$AG$11,'data NACE'!AG19,'data NACE'!AI19)</f>
        <v>37426.368378753839</v>
      </c>
      <c r="AT19" s="65"/>
      <c r="AU19" s="273">
        <v>26</v>
      </c>
      <c r="AV19" s="102" t="s">
        <v>91</v>
      </c>
      <c r="AW19" s="8">
        <v>26</v>
      </c>
      <c r="AZ19"/>
      <c r="BJ19" s="276"/>
    </row>
    <row r="20" spans="1:62" s="8" customFormat="1" x14ac:dyDescent="0.25">
      <c r="A20" t="str">
        <f t="shared" si="0"/>
        <v>01. Teelt gewassen, veeteelt, jacht en diensten in verband met deze activiteiten</v>
      </c>
      <c r="B20" s="276">
        <v>1</v>
      </c>
      <c r="C20" s="82" t="s">
        <v>159</v>
      </c>
      <c r="D20" s="270"/>
      <c r="E20" s="70">
        <v>659.594561897164</v>
      </c>
      <c r="F20" s="70">
        <v>608.76688029202239</v>
      </c>
      <c r="G20" s="70">
        <v>620.9270258963063</v>
      </c>
      <c r="H20" s="70">
        <v>952.46315985743536</v>
      </c>
      <c r="I20" s="70">
        <v>1142.5010090180581</v>
      </c>
      <c r="J20" s="70">
        <v>1096.4768984499131</v>
      </c>
      <c r="K20" s="69">
        <v>1252.4453748501153</v>
      </c>
      <c r="L20" s="69">
        <v>960.44008478019373</v>
      </c>
      <c r="M20" s="265">
        <v>1318.209234724513</v>
      </c>
      <c r="N20" s="70">
        <v>1096.1186315176681</v>
      </c>
      <c r="O20" s="70">
        <v>1124.3791497134396</v>
      </c>
      <c r="P20" s="70">
        <v>1149.3630455673256</v>
      </c>
      <c r="Q20" s="70">
        <v>1182.0866604662328</v>
      </c>
      <c r="R20" s="70">
        <v>1215.8632302224171</v>
      </c>
      <c r="S20" s="70">
        <v>1251.2020644323195</v>
      </c>
      <c r="T20" s="265">
        <v>1288.6247152188869</v>
      </c>
      <c r="U20" s="70">
        <v>1108.8324106293251</v>
      </c>
      <c r="V20" s="70">
        <v>1117.4180718514558</v>
      </c>
      <c r="W20" s="70">
        <v>1122.1597633029585</v>
      </c>
      <c r="X20" s="70">
        <v>1133.8127457234232</v>
      </c>
      <c r="Y20" s="70">
        <v>1145.7010172032371</v>
      </c>
      <c r="Z20" s="70">
        <v>1158.2667292982289</v>
      </c>
      <c r="AA20" s="70">
        <v>1171.9312673487645</v>
      </c>
      <c r="AB20" s="2"/>
      <c r="AC20" s="40" t="s">
        <v>15</v>
      </c>
      <c r="AD20" s="2" cm="1">
        <f t="array" ref="AD20">SUMPRODUCT(('data NACE'!$A$3:$A$2210='Tool NACE-sectoren'!$A$2)*('data NACE'!$C$3:$C$2210='data NACE'!$C13)*('data NACE'!$E$3:$E$2210))</f>
        <v>29886</v>
      </c>
      <c r="AE20" s="278" cm="1">
        <f t="array" ref="AE20">SUMPRODUCT(('data NACE'!$A$3:$A$2210='Tool NACE-sectoren'!$A$2)*('data NACE'!$C$3:$C$2210='data NACE'!$C13)*('data NACE'!$J$3:$J$2210))</f>
        <v>26221</v>
      </c>
      <c r="AF20" s="2" cm="1">
        <f t="array" ref="AF20">SUMPRODUCT(('data NACE'!$A$3:$A$2210='Tool NACE-sectoren'!$A$2)*('data NACE'!$C$3:$C$2210='data NACE'!$C13)*('data NACE'!$O$3:$O$2210))</f>
        <v>27733.151239321465</v>
      </c>
      <c r="AG20" s="278" cm="1">
        <f t="array" ref="AG20">SUMPRODUCT(('data NACE'!$A$3:$A$2210='Tool NACE-sectoren'!$A$2)*('data NACE'!$C$3:$C$2210='data NACE'!$C13)*('data NACE'!$T$3:$T$2210))</f>
        <v>33913.11356266361</v>
      </c>
      <c r="AH20" s="2" cm="1">
        <f t="array" ref="AH20">SUMPRODUCT(('data NACE'!$A$3:$A$2210='Tool NACE-sectoren'!$A$2)*('data NACE'!$C$3:$C$2210='data NACE'!$C13)*('data NACE'!$V$3:$V$2210))</f>
        <v>27456.445099676042</v>
      </c>
      <c r="AI20" s="2" cm="1">
        <f t="array" ref="AI20">SUMPRODUCT(('data NACE'!$A$3:$A$2210='Tool NACE-sectoren'!$A$2)*('data NACE'!$C$3:$C$2210='data NACE'!$C13)*('data NACE'!$AA$3:$AA$2210))</f>
        <v>32743.527695102319</v>
      </c>
      <c r="AJ20" s="12"/>
      <c r="AK20" s="2">
        <f>IF('Tool NACE-sectoren'!$C$47='data NACE'!$AG$11,'data NACE'!AF20,'data NACE'!AH20)</f>
        <v>27733.151239321465</v>
      </c>
      <c r="AL20" s="2">
        <f>IF('Tool NACE-sectoren'!$C$47='data NACE'!$AG$11,'data NACE'!AG20,'data NACE'!AI20)</f>
        <v>33913.11356266361</v>
      </c>
      <c r="AT20" s="65"/>
      <c r="AU20" s="273">
        <v>27</v>
      </c>
      <c r="AV20" s="103" t="s">
        <v>92</v>
      </c>
      <c r="AW20" s="8">
        <v>27</v>
      </c>
      <c r="AZ20"/>
      <c r="BJ20" s="276"/>
    </row>
    <row r="21" spans="1:62" s="8" customFormat="1" ht="15" customHeight="1" x14ac:dyDescent="0.25">
      <c r="A21" t="str">
        <f t="shared" si="0"/>
        <v>01. Teelt gewassen, veeteelt, jacht en diensten in verband met deze activiteiten</v>
      </c>
      <c r="B21" s="276">
        <v>1</v>
      </c>
      <c r="C21" s="82" t="s">
        <v>160</v>
      </c>
      <c r="D21" s="270"/>
      <c r="E21" s="70">
        <v>2257.2946827195601</v>
      </c>
      <c r="F21" s="70">
        <v>2084.2628727066194</v>
      </c>
      <c r="G21" s="70">
        <v>1966.8941172547486</v>
      </c>
      <c r="H21" s="70">
        <v>2167.8594281648798</v>
      </c>
      <c r="I21" s="70">
        <v>2267.8959232410439</v>
      </c>
      <c r="J21" s="70">
        <v>2113.7821504407739</v>
      </c>
      <c r="K21" s="69">
        <v>2831.1341588051878</v>
      </c>
      <c r="L21" s="69">
        <v>2154.0165836556157</v>
      </c>
      <c r="M21" s="265">
        <v>2534.1140331921119</v>
      </c>
      <c r="N21" s="70">
        <v>2591.3384781096847</v>
      </c>
      <c r="O21" s="70">
        <v>2658.1492831688274</v>
      </c>
      <c r="P21" s="70">
        <v>2717.2138121328317</v>
      </c>
      <c r="Q21" s="70">
        <v>2794.5758421103465</v>
      </c>
      <c r="R21" s="70">
        <v>2874.4271669131808</v>
      </c>
      <c r="S21" s="70">
        <v>2957.9718474126498</v>
      </c>
      <c r="T21" s="265">
        <v>3046.4428870863612</v>
      </c>
      <c r="U21" s="70">
        <v>2627.2502543976229</v>
      </c>
      <c r="V21" s="70">
        <v>2647.5929864586496</v>
      </c>
      <c r="W21" s="70">
        <v>2658.8278763778258</v>
      </c>
      <c r="X21" s="70">
        <v>2686.4382715423044</v>
      </c>
      <c r="Y21" s="70">
        <v>2714.6061569416524</v>
      </c>
      <c r="Z21" s="70">
        <v>2744.3791595900134</v>
      </c>
      <c r="AA21" s="70">
        <v>2776.7557033538451</v>
      </c>
      <c r="AB21" s="37"/>
      <c r="AC21" s="40" t="s">
        <v>16</v>
      </c>
      <c r="AD21" s="2" cm="1">
        <f t="array" ref="AD21">SUMPRODUCT(('data NACE'!$A$3:$A$2210='Tool NACE-sectoren'!$A$2)*('data NACE'!$C$3:$C$2210='data NACE'!$C14)*('data NACE'!$E$3:$E$2210))</f>
        <v>25115</v>
      </c>
      <c r="AE21" s="278" cm="1">
        <f t="array" ref="AE21">SUMPRODUCT(('data NACE'!$A$3:$A$2210='Tool NACE-sectoren'!$A$2)*('data NACE'!$C$3:$C$2210='data NACE'!$C14)*('data NACE'!$J$3:$J$2210))</f>
        <v>28875</v>
      </c>
      <c r="AF21" s="2" cm="1">
        <f t="array" ref="AF21">SUMPRODUCT(('data NACE'!$A$3:$A$2210='Tool NACE-sectoren'!$A$2)*('data NACE'!$C$3:$C$2210='data NACE'!$C14)*('data NACE'!$O$3:$O$2210))</f>
        <v>25502.212799806352</v>
      </c>
      <c r="AG21" s="278" cm="1">
        <f t="array" ref="AG21">SUMPRODUCT(('data NACE'!$A$3:$A$2210='Tool NACE-sectoren'!$A$2)*('data NACE'!$C$3:$C$2210='data NACE'!$C14)*('data NACE'!$T$3:$T$2210))</f>
        <v>26685.189512176381</v>
      </c>
      <c r="AH21" s="2" cm="1">
        <f t="array" ref="AH21">SUMPRODUCT(('data NACE'!$A$3:$A$2210='Tool NACE-sectoren'!$A$2)*('data NACE'!$C$3:$C$2210='data NACE'!$C14)*('data NACE'!$V$3:$V$2210))</f>
        <v>25247.765737683621</v>
      </c>
      <c r="AI21" s="2" cm="1">
        <f t="array" ref="AI21">SUMPRODUCT(('data NACE'!$A$3:$A$2210='Tool NACE-sectoren'!$A$2)*('data NACE'!$C$3:$C$2210='data NACE'!$C14)*('data NACE'!$AA$3:$AA$2210))</f>
        <v>25764.878244708525</v>
      </c>
      <c r="AJ21" s="12"/>
      <c r="AK21" s="2">
        <f>IF('Tool NACE-sectoren'!$C$47='data NACE'!$AG$11,'data NACE'!AF21,'data NACE'!AH21)</f>
        <v>25502.212799806352</v>
      </c>
      <c r="AL21" s="2">
        <f>IF('Tool NACE-sectoren'!$C$47='data NACE'!$AG$11,'data NACE'!AG21,'data NACE'!AI21)</f>
        <v>26685.189512176381</v>
      </c>
      <c r="AN21" s="8">
        <f>SUM(AD20:AD23)/SUM(AD13:AD23)</f>
        <v>0.29335665661679655</v>
      </c>
      <c r="AO21" s="8">
        <f>SUM(AE20:AE23)/SUM(AE13:AE23)</f>
        <v>0.31259570864935954</v>
      </c>
      <c r="AT21" s="65"/>
      <c r="AU21" s="273">
        <v>28</v>
      </c>
      <c r="AV21" s="103" t="s">
        <v>93</v>
      </c>
      <c r="AW21" s="8">
        <v>28</v>
      </c>
      <c r="AZ21"/>
      <c r="BJ21" s="276"/>
    </row>
    <row r="22" spans="1:62" s="8" customFormat="1" x14ac:dyDescent="0.25">
      <c r="A22" t="str">
        <f t="shared" si="0"/>
        <v>01. Teelt gewassen, veeteelt, jacht en diensten in verband met deze activiteiten</v>
      </c>
      <c r="B22" s="276">
        <v>1</v>
      </c>
      <c r="C22" s="82" t="s">
        <v>161</v>
      </c>
      <c r="D22" s="270"/>
      <c r="E22" s="70">
        <v>1825.3698217146489</v>
      </c>
      <c r="F22" s="70">
        <v>1818.7598267081025</v>
      </c>
      <c r="G22" s="70">
        <v>1502.3290208734797</v>
      </c>
      <c r="H22" s="70">
        <v>1672.2386991309324</v>
      </c>
      <c r="I22" s="70">
        <v>1773.7336118382991</v>
      </c>
      <c r="J22" s="70">
        <v>1505.8131299746219</v>
      </c>
      <c r="K22" s="69">
        <v>2051.3007013879828</v>
      </c>
      <c r="L22" s="69">
        <v>1547.7062791350143</v>
      </c>
      <c r="M22" s="265">
        <v>1761.3692494424504</v>
      </c>
      <c r="N22" s="70">
        <v>1964.7435699030821</v>
      </c>
      <c r="O22" s="70">
        <v>2015.3992834460512</v>
      </c>
      <c r="P22" s="70">
        <v>2060.1817981471158</v>
      </c>
      <c r="Q22" s="70">
        <v>2118.8374127018956</v>
      </c>
      <c r="R22" s="70">
        <v>2179.3804016938466</v>
      </c>
      <c r="S22" s="70">
        <v>2242.7236797710029</v>
      </c>
      <c r="T22" s="265">
        <v>2309.8021057620235</v>
      </c>
      <c r="U22" s="70">
        <v>1997.5521003052693</v>
      </c>
      <c r="V22" s="70">
        <v>2013.019095535903</v>
      </c>
      <c r="W22" s="70">
        <v>2021.5612121147049</v>
      </c>
      <c r="X22" s="70">
        <v>2042.5539602393815</v>
      </c>
      <c r="Y22" s="70">
        <v>2063.9705795912846</v>
      </c>
      <c r="Z22" s="70">
        <v>2086.607602415083</v>
      </c>
      <c r="AA22" s="70">
        <v>2111.2241507959657</v>
      </c>
      <c r="AB22" s="37"/>
      <c r="AC22" s="40" t="s">
        <v>17</v>
      </c>
      <c r="AD22" s="2" cm="1">
        <f t="array" ref="AD22">SUMPRODUCT(('data NACE'!$A$3:$A$2210='Tool NACE-sectoren'!$A$2)*('data NACE'!$C$3:$C$2210='data NACE'!$C15)*('data NACE'!$E$3:$E$2210))</f>
        <v>6001</v>
      </c>
      <c r="AE22" s="278" cm="1">
        <f t="array" ref="AE22">SUMPRODUCT(('data NACE'!$A$3:$A$2210='Tool NACE-sectoren'!$A$2)*('data NACE'!$C$3:$C$2210='data NACE'!$C15)*('data NACE'!$J$3:$J$2210))</f>
        <v>12971</v>
      </c>
      <c r="AF22" s="2" cm="1">
        <f t="array" ref="AF22">SUMPRODUCT(('data NACE'!$A$3:$A$2210='Tool NACE-sectoren'!$A$2)*('data NACE'!$C$3:$C$2210='data NACE'!$C15)*('data NACE'!$O$3:$O$2210))</f>
        <v>14502.895586828294</v>
      </c>
      <c r="AG22" s="278" cm="1">
        <f t="array" ref="AG22">SUMPRODUCT(('data NACE'!$A$3:$A$2210='Tool NACE-sectoren'!$A$2)*('data NACE'!$C$3:$C$2210='data NACE'!$C15)*('data NACE'!$T$3:$T$2210))</f>
        <v>11798.370412154578</v>
      </c>
      <c r="AH22" s="2" cm="1">
        <f t="array" ref="AH22">SUMPRODUCT(('data NACE'!$A$3:$A$2210='Tool NACE-sectoren'!$A$2)*('data NACE'!$C$3:$C$2210='data NACE'!$C15)*('data NACE'!$V$3:$V$2210))</f>
        <v>14358.193666124022</v>
      </c>
      <c r="AI22" s="2" cm="1">
        <f t="array" ref="AI22">SUMPRODUCT(('data NACE'!$A$3:$A$2210='Tool NACE-sectoren'!$A$2)*('data NACE'!$C$3:$C$2210='data NACE'!$C15)*('data NACE'!$AA$3:$AA$2210))</f>
        <v>11391.471550780156</v>
      </c>
      <c r="AJ22" s="12"/>
      <c r="AK22" s="2">
        <f>IF('Tool NACE-sectoren'!$C$47='data NACE'!$AG$11,'data NACE'!AF22,'data NACE'!AH22)</f>
        <v>14502.895586828294</v>
      </c>
      <c r="AL22" s="2">
        <f>IF('Tool NACE-sectoren'!$C$47='data NACE'!$AG$11,'data NACE'!AG22,'data NACE'!AI22)</f>
        <v>11798.370412154578</v>
      </c>
      <c r="AT22" s="65"/>
      <c r="AU22" s="273">
        <v>29</v>
      </c>
      <c r="AV22" s="103" t="s">
        <v>94</v>
      </c>
      <c r="AW22" s="8">
        <v>29</v>
      </c>
      <c r="AY22" s="16" t="s">
        <v>194</v>
      </c>
      <c r="AZ22"/>
      <c r="BJ22" s="276"/>
    </row>
    <row r="23" spans="1:62" s="8" customFormat="1" x14ac:dyDescent="0.25">
      <c r="A23" t="str">
        <f t="shared" si="0"/>
        <v>01. Teelt gewassen, veeteelt, jacht en diensten in verband met deze activiteiten</v>
      </c>
      <c r="B23" s="276">
        <v>1</v>
      </c>
      <c r="C23" s="82" t="s">
        <v>162</v>
      </c>
      <c r="D23" s="270"/>
      <c r="E23" s="70">
        <v>1354.0184249218357</v>
      </c>
      <c r="F23" s="70">
        <v>1370.8295057140647</v>
      </c>
      <c r="G23" s="70">
        <v>1134.7029896202228</v>
      </c>
      <c r="H23" s="70">
        <v>1272.9414041513517</v>
      </c>
      <c r="I23" s="70">
        <v>1373.7837703347993</v>
      </c>
      <c r="J23" s="70">
        <v>1172.6614485066673</v>
      </c>
      <c r="K23" s="69">
        <v>1551.5319528826108</v>
      </c>
      <c r="L23" s="69">
        <v>1208.2788857732285</v>
      </c>
      <c r="M23" s="265">
        <v>1378.9953252180037</v>
      </c>
      <c r="N23" s="70">
        <v>1425.6423702423249</v>
      </c>
      <c r="O23" s="70">
        <v>1507.3945013340767</v>
      </c>
      <c r="P23" s="70">
        <v>1573.8760158094617</v>
      </c>
      <c r="Q23" s="70">
        <v>1668.9160008856832</v>
      </c>
      <c r="R23" s="70">
        <v>1738.7506402214822</v>
      </c>
      <c r="S23" s="70">
        <v>1795.3598737443608</v>
      </c>
      <c r="T23" s="265">
        <v>1843.6073886373879</v>
      </c>
      <c r="U23" s="70">
        <v>1451.8552747238739</v>
      </c>
      <c r="V23" s="70">
        <v>1508.1141501201466</v>
      </c>
      <c r="W23" s="70">
        <v>1546.9360513838199</v>
      </c>
      <c r="X23" s="70">
        <v>1611.5021066840811</v>
      </c>
      <c r="Y23" s="70">
        <v>1649.4086107900375</v>
      </c>
      <c r="Z23" s="70">
        <v>1673.1582707027776</v>
      </c>
      <c r="AA23" s="70">
        <v>1687.9069660889604</v>
      </c>
      <c r="AB23" s="37"/>
      <c r="AC23" s="40" t="s">
        <v>18</v>
      </c>
      <c r="AD23" s="2" cm="1">
        <f t="array" ref="AD23">SUMPRODUCT(('data NACE'!$A$3:$A$2210='Tool NACE-sectoren'!$A$2)*('data NACE'!$C$3:$C$2210='data NACE'!$C16)*('data NACE'!$E$3:$E$2210))</f>
        <v>881</v>
      </c>
      <c r="AE23" s="279" cm="1">
        <f t="array" ref="AE23">SUMPRODUCT(('data NACE'!$A$3:$A$2210='Tool NACE-sectoren'!$A$2)*('data NACE'!$C$3:$C$2210='data NACE'!$C16)*('data NACE'!$J$3:$J$2210))</f>
        <v>1338</v>
      </c>
      <c r="AF23" s="2" cm="1">
        <f t="array" ref="AF23">SUMPRODUCT(('data NACE'!$A$3:$A$2210='Tool NACE-sectoren'!$A$2)*('data NACE'!$C$3:$C$2210='data NACE'!$C16)*('data NACE'!$O$3:$O$2210))</f>
        <v>3763.5638644457504</v>
      </c>
      <c r="AG23" s="278" cm="1">
        <f t="array" ref="AG23">SUMPRODUCT(('data NACE'!$A$3:$A$2210='Tool NACE-sectoren'!$A$2)*('data NACE'!$C$3:$C$2210='data NACE'!$C16)*('data NACE'!$T$3:$T$2210))</f>
        <v>5301.3061380753697</v>
      </c>
      <c r="AH23" s="2" cm="1">
        <f t="array" ref="AH23">SUMPRODUCT(('data NACE'!$A$3:$A$2210='Tool NACE-sectoren'!$A$2)*('data NACE'!$C$3:$C$2210='data NACE'!$C16)*('data NACE'!$V$3:$V$2210))</f>
        <v>3726.0130928347967</v>
      </c>
      <c r="AI23" s="2" cm="1">
        <f t="array" ref="AI23">SUMPRODUCT(('data NACE'!$A$3:$A$2210='Tool NACE-sectoren'!$A$2)*('data NACE'!$C$3:$C$2210='data NACE'!$C16)*('data NACE'!$AA$3:$AA$2210))</f>
        <v>5118.4761915636127</v>
      </c>
      <c r="AJ23" s="12"/>
      <c r="AK23" s="2">
        <f>IF('Tool NACE-sectoren'!$C$47='data NACE'!$AG$11,'data NACE'!AF23,'data NACE'!AH23)</f>
        <v>3763.5638644457504</v>
      </c>
      <c r="AL23" s="2">
        <f>IF('Tool NACE-sectoren'!$C$47='data NACE'!$AG$11,'data NACE'!AG23,'data NACE'!AI23)</f>
        <v>5301.3061380753697</v>
      </c>
      <c r="AT23" s="66"/>
      <c r="AU23" s="273">
        <v>31</v>
      </c>
      <c r="AV23" s="103" t="s">
        <v>96</v>
      </c>
      <c r="AW23" s="8">
        <v>31</v>
      </c>
      <c r="AY23" s="411">
        <v>30</v>
      </c>
      <c r="AZ23" s="412" t="s">
        <v>95</v>
      </c>
      <c r="BA23" s="411">
        <v>30</v>
      </c>
      <c r="BJ23" s="276"/>
    </row>
    <row r="24" spans="1:62" s="8" customFormat="1" x14ac:dyDescent="0.25">
      <c r="A24" t="str">
        <f t="shared" si="0"/>
        <v>01. Teelt gewassen, veeteelt, jacht en diensten in verband met deze activiteiten</v>
      </c>
      <c r="B24" s="276">
        <v>1</v>
      </c>
      <c r="C24" s="82" t="s">
        <v>163</v>
      </c>
      <c r="D24" s="270"/>
      <c r="E24" s="70">
        <v>1115.1245112621184</v>
      </c>
      <c r="F24" s="70">
        <v>1138.2437677692203</v>
      </c>
      <c r="G24" s="70">
        <v>1000.5268415006362</v>
      </c>
      <c r="H24" s="70">
        <v>1127.3807692075836</v>
      </c>
      <c r="I24" s="70">
        <v>1223.5032952175834</v>
      </c>
      <c r="J24" s="70">
        <v>1045.1817373987271</v>
      </c>
      <c r="K24" s="69">
        <v>1348.6547995276671</v>
      </c>
      <c r="L24" s="69">
        <v>978.67243363462273</v>
      </c>
      <c r="M24" s="265">
        <v>1209.0893226637754</v>
      </c>
      <c r="N24" s="70">
        <v>1221.81556262764</v>
      </c>
      <c r="O24" s="70">
        <v>1232.7620816745773</v>
      </c>
      <c r="P24" s="70">
        <v>1277.509554972786</v>
      </c>
      <c r="Q24" s="70">
        <v>1294.9319600848387</v>
      </c>
      <c r="R24" s="70">
        <v>1326.7125940144917</v>
      </c>
      <c r="S24" s="70">
        <v>1374.5165379132443</v>
      </c>
      <c r="T24" s="265">
        <v>1453.3369058686148</v>
      </c>
      <c r="U24" s="70">
        <v>1245.7676381462841</v>
      </c>
      <c r="V24" s="70">
        <v>1234.8244363044716</v>
      </c>
      <c r="W24" s="70">
        <v>1257.1429387243793</v>
      </c>
      <c r="X24" s="70">
        <v>1251.8780032934483</v>
      </c>
      <c r="Y24" s="70">
        <v>1260.0461914323544</v>
      </c>
      <c r="Z24" s="70">
        <v>1282.4904483761507</v>
      </c>
      <c r="AA24" s="70">
        <v>1332.1864970031925</v>
      </c>
      <c r="AB24" s="37"/>
      <c r="AC24" s="79" t="s">
        <v>6</v>
      </c>
      <c r="AD24" s="77">
        <f>SUM(AD21:AD23)</f>
        <v>31997</v>
      </c>
      <c r="AE24" s="77">
        <f>SUM(AE21:AE23)</f>
        <v>43184</v>
      </c>
      <c r="AF24" s="78">
        <f>SUM(AF21:AF23)</f>
        <v>43768.672251080396</v>
      </c>
      <c r="AG24" s="281">
        <f t="shared" ref="AG24:AI24" si="1">SUM(AG21:AG23)</f>
        <v>43784.866062406327</v>
      </c>
      <c r="AH24" s="77">
        <f t="shared" ref="AH24" si="2">SUM(AH21:AH23)</f>
        <v>43331.97249664244</v>
      </c>
      <c r="AI24" s="77">
        <f t="shared" si="1"/>
        <v>42274.825987052296</v>
      </c>
      <c r="AT24" s="65"/>
      <c r="AU24" s="273">
        <v>32</v>
      </c>
      <c r="AV24" s="102" t="s">
        <v>97</v>
      </c>
      <c r="AW24" s="18">
        <v>32</v>
      </c>
      <c r="AZ24"/>
      <c r="BJ24" s="276"/>
    </row>
    <row r="25" spans="1:62" x14ac:dyDescent="0.25">
      <c r="A25" t="str">
        <f t="shared" si="0"/>
        <v>01. Teelt gewassen, veeteelt, jacht en diensten in verband met deze activiteiten</v>
      </c>
      <c r="B25" s="275">
        <v>1</v>
      </c>
      <c r="C25" s="99" t="s">
        <v>164</v>
      </c>
      <c r="D25" s="270"/>
      <c r="E25" s="70">
        <v>1102.9830547489005</v>
      </c>
      <c r="F25" s="70">
        <v>1100.225738609711</v>
      </c>
      <c r="G25" s="70">
        <v>924.07822933952855</v>
      </c>
      <c r="H25" s="70">
        <v>1092.5397351179408</v>
      </c>
      <c r="I25" s="70">
        <v>1208.0541318868252</v>
      </c>
      <c r="J25" s="70">
        <v>1039.415761831146</v>
      </c>
      <c r="K25" s="69">
        <v>1372.661678433102</v>
      </c>
      <c r="L25" s="69">
        <v>955.95707611818148</v>
      </c>
      <c r="M25" s="265">
        <v>1183.5356511385755</v>
      </c>
      <c r="N25" s="70">
        <v>1170.5517195507232</v>
      </c>
      <c r="O25" s="70">
        <v>1166.8727752500781</v>
      </c>
      <c r="P25" s="70">
        <v>1150.6918525483641</v>
      </c>
      <c r="Q25" s="70">
        <v>1149.9141145722458</v>
      </c>
      <c r="R25" s="70">
        <v>1175.1165680909303</v>
      </c>
      <c r="S25" s="70">
        <v>1190.1856429452243</v>
      </c>
      <c r="T25" s="265">
        <v>1200.8487824634949</v>
      </c>
      <c r="U25" s="70">
        <v>1194.7671044666533</v>
      </c>
      <c r="V25" s="70">
        <v>1170.066949503303</v>
      </c>
      <c r="W25" s="70">
        <v>1133.5503058719733</v>
      </c>
      <c r="X25" s="70">
        <v>1112.8630440484503</v>
      </c>
      <c r="Y25" s="70">
        <v>1117.2537495277684</v>
      </c>
      <c r="Z25" s="70">
        <v>1111.6808742793824</v>
      </c>
      <c r="AA25" s="70">
        <v>1101.9155313547387</v>
      </c>
      <c r="AB25" s="37"/>
      <c r="AC25" s="22"/>
      <c r="AT25" s="65"/>
      <c r="AU25" s="273">
        <v>33</v>
      </c>
      <c r="AV25" s="102" t="s">
        <v>98</v>
      </c>
      <c r="AW25" s="18">
        <v>33</v>
      </c>
      <c r="BJ25" s="275"/>
    </row>
    <row r="26" spans="1:62" x14ac:dyDescent="0.25">
      <c r="A26" t="str">
        <f t="shared" si="0"/>
        <v>01. Teelt gewassen, veeteelt, jacht en diensten in verband met deze activiteiten</v>
      </c>
      <c r="B26" s="275">
        <v>1</v>
      </c>
      <c r="C26" s="99" t="s">
        <v>165</v>
      </c>
      <c r="D26" s="270"/>
      <c r="E26" s="70">
        <v>914.89707376725528</v>
      </c>
      <c r="F26" s="70">
        <v>949.3966361211418</v>
      </c>
      <c r="G26" s="70">
        <v>805.01712472386748</v>
      </c>
      <c r="H26" s="70">
        <v>921.92530733285253</v>
      </c>
      <c r="I26" s="70">
        <v>1015.7789986229884</v>
      </c>
      <c r="J26" s="70">
        <v>921.39571595177529</v>
      </c>
      <c r="K26" s="69">
        <v>1299.5214325352665</v>
      </c>
      <c r="L26" s="69">
        <v>924.1657078499386</v>
      </c>
      <c r="M26" s="265">
        <v>1121.939420344439</v>
      </c>
      <c r="N26" s="70">
        <v>1137.9360919914457</v>
      </c>
      <c r="O26" s="70">
        <v>1145.8737538818852</v>
      </c>
      <c r="P26" s="70">
        <v>1146.0009080242949</v>
      </c>
      <c r="Q26" s="70">
        <v>1134.0259103314559</v>
      </c>
      <c r="R26" s="70">
        <v>1131.9264418196731</v>
      </c>
      <c r="S26" s="70">
        <v>1122.1952246138419</v>
      </c>
      <c r="T26" s="265">
        <v>1118.6682606558657</v>
      </c>
      <c r="U26" s="70">
        <v>1163.1774755933527</v>
      </c>
      <c r="V26" s="70">
        <v>1150.6929149423859</v>
      </c>
      <c r="W26" s="70">
        <v>1130.5823057565033</v>
      </c>
      <c r="X26" s="70">
        <v>1099.0937935189197</v>
      </c>
      <c r="Y26" s="70">
        <v>1077.7661482539734</v>
      </c>
      <c r="Z26" s="70">
        <v>1049.7099292932789</v>
      </c>
      <c r="AA26" s="70">
        <v>1028.0086305019254</v>
      </c>
      <c r="AB26" s="38"/>
      <c r="AC26" s="23" t="s">
        <v>5</v>
      </c>
      <c r="AJ26" s="282"/>
      <c r="AL26" s="282"/>
      <c r="AM26" s="490" t="s">
        <v>62</v>
      </c>
      <c r="AN26" s="491"/>
      <c r="AO26" s="491"/>
      <c r="AP26" s="491"/>
      <c r="AQ26" s="491"/>
      <c r="AR26" s="491"/>
      <c r="AS26" s="492"/>
      <c r="AT26" s="65"/>
      <c r="AU26" s="273">
        <v>35</v>
      </c>
      <c r="AV26" s="103" t="s">
        <v>99</v>
      </c>
      <c r="AW26" s="8">
        <v>35</v>
      </c>
      <c r="BJ26" s="275"/>
    </row>
    <row r="27" spans="1:62" s="8" customFormat="1" x14ac:dyDescent="0.25">
      <c r="A27" t="str">
        <f t="shared" si="0"/>
        <v>01. Teelt gewassen, veeteelt, jacht en diensten in verband met deze activiteiten</v>
      </c>
      <c r="B27" s="276">
        <v>1</v>
      </c>
      <c r="C27" s="82" t="s">
        <v>166</v>
      </c>
      <c r="D27" s="266"/>
      <c r="E27" s="70">
        <v>602.97532913927307</v>
      </c>
      <c r="F27" s="70">
        <v>605.57659202633261</v>
      </c>
      <c r="G27" s="70">
        <v>512.13569206318493</v>
      </c>
      <c r="H27" s="70">
        <v>619.77666419598847</v>
      </c>
      <c r="I27" s="70">
        <v>723.15101037186366</v>
      </c>
      <c r="J27" s="70">
        <v>646.60739641898385</v>
      </c>
      <c r="K27" s="69">
        <v>937.90465228073867</v>
      </c>
      <c r="L27" s="69">
        <v>630.30560347728249</v>
      </c>
      <c r="M27" s="265">
        <v>852.94305292849037</v>
      </c>
      <c r="N27" s="70">
        <v>860.50704754522565</v>
      </c>
      <c r="O27" s="70">
        <v>877.71359096306003</v>
      </c>
      <c r="P27" s="70">
        <v>893.33549710530292</v>
      </c>
      <c r="Q27" s="70">
        <v>925.37572656260249</v>
      </c>
      <c r="R27" s="70">
        <v>930.05104661462417</v>
      </c>
      <c r="S27" s="70">
        <v>946.03520020727285</v>
      </c>
      <c r="T27" s="265">
        <v>952.26387107274343</v>
      </c>
      <c r="U27" s="70">
        <v>883.00336377485553</v>
      </c>
      <c r="V27" s="70">
        <v>884.82076314888866</v>
      </c>
      <c r="W27" s="70">
        <v>884.73178216463498</v>
      </c>
      <c r="X27" s="70">
        <v>900.34653254106865</v>
      </c>
      <c r="Y27" s="70">
        <v>888.9819319398307</v>
      </c>
      <c r="Z27" s="70">
        <v>888.35796369883212</v>
      </c>
      <c r="AA27" s="70">
        <v>878.48139247929009</v>
      </c>
      <c r="AB27" s="37"/>
      <c r="AC27" s="39"/>
      <c r="AD27" s="41">
        <v>2015</v>
      </c>
      <c r="AE27" s="41">
        <v>2016</v>
      </c>
      <c r="AF27" s="41">
        <v>2017</v>
      </c>
      <c r="AG27" s="41">
        <v>2018</v>
      </c>
      <c r="AH27" s="41">
        <v>2019</v>
      </c>
      <c r="AI27" s="41">
        <v>2020</v>
      </c>
      <c r="AJ27" s="319">
        <v>2021</v>
      </c>
      <c r="AK27" s="41">
        <v>2022</v>
      </c>
      <c r="AL27" s="41" t="s">
        <v>181</v>
      </c>
      <c r="AM27" s="41">
        <v>2024</v>
      </c>
      <c r="AN27" s="41">
        <v>2025</v>
      </c>
      <c r="AO27" s="41">
        <v>2026</v>
      </c>
      <c r="AP27" s="41">
        <v>2027</v>
      </c>
      <c r="AQ27" s="41">
        <v>2028</v>
      </c>
      <c r="AR27" s="41">
        <v>2029</v>
      </c>
      <c r="AS27" s="41">
        <v>2030</v>
      </c>
      <c r="AT27" s="41"/>
      <c r="AU27" s="274">
        <v>36</v>
      </c>
      <c r="AV27" s="103" t="s">
        <v>100</v>
      </c>
      <c r="AW27" s="8">
        <v>36</v>
      </c>
      <c r="AZ27"/>
      <c r="BJ27" s="276"/>
    </row>
    <row r="28" spans="1:62" s="8" customFormat="1" x14ac:dyDescent="0.25">
      <c r="A28" t="str">
        <f t="shared" si="0"/>
        <v>01. Teelt gewassen, veeteelt, jacht en diensten in verband met deze activiteiten</v>
      </c>
      <c r="B28" s="276">
        <v>1</v>
      </c>
      <c r="C28" s="82" t="s">
        <v>167</v>
      </c>
      <c r="D28" s="266"/>
      <c r="E28" s="70">
        <v>326.03865606733416</v>
      </c>
      <c r="F28" s="70">
        <v>336.20338646928553</v>
      </c>
      <c r="G28" s="70">
        <v>281.87475449413296</v>
      </c>
      <c r="H28" s="70">
        <v>345.0362671436859</v>
      </c>
      <c r="I28" s="70">
        <v>413.29968162988359</v>
      </c>
      <c r="J28" s="70">
        <v>366.60727628015042</v>
      </c>
      <c r="K28" s="69">
        <v>540.53657697091774</v>
      </c>
      <c r="L28" s="69">
        <v>387.20845612715095</v>
      </c>
      <c r="M28" s="265">
        <v>494.8104282009615</v>
      </c>
      <c r="N28" s="70">
        <v>537.79434230708387</v>
      </c>
      <c r="O28" s="70">
        <v>558.72646553265486</v>
      </c>
      <c r="P28" s="70">
        <v>599.73384607048899</v>
      </c>
      <c r="Q28" s="70">
        <v>619.26952512452056</v>
      </c>
      <c r="R28" s="70">
        <v>651.10972432916856</v>
      </c>
      <c r="S28" s="70">
        <v>659.56482590748362</v>
      </c>
      <c r="T28" s="265">
        <v>672.89143616995557</v>
      </c>
      <c r="U28" s="70">
        <v>554.29148579665753</v>
      </c>
      <c r="V28" s="70">
        <v>565.73855575255243</v>
      </c>
      <c r="W28" s="70">
        <v>596.58131708065275</v>
      </c>
      <c r="X28" s="70">
        <v>605.18109602828929</v>
      </c>
      <c r="Y28" s="70">
        <v>625.1070287533928</v>
      </c>
      <c r="Z28" s="70">
        <v>622.08860037859301</v>
      </c>
      <c r="AA28" s="70">
        <v>623.49692033047882</v>
      </c>
      <c r="AB28" s="38"/>
      <c r="AC28" s="42" t="s">
        <v>19</v>
      </c>
      <c r="AD28" s="12" cm="1">
        <f t="array" ref="AD28">SUMPRODUCT(('data NACE'!$A$3:$A$2210='Tool NACE-sectoren'!$A$2)*('data NACE'!$C$3:$C$2210='data NACE'!$C$32)*('data NACE'!$D$2:$T$2=AD27)*('data NACE'!$D$3:$T$2210))</f>
        <v>15961.023939203345</v>
      </c>
      <c r="AE28" s="12" cm="1">
        <f t="array" ref="AE28">SUMPRODUCT(('data NACE'!$A$3:$A$2210='Tool NACE-sectoren'!$A$2)*('data NACE'!$C$3:$C$2210='data NACE'!$C$32)*('data NACE'!$D$2:$T$2=AE27)*('data NACE'!$D$3:$T$2210))</f>
        <v>17570.388824393875</v>
      </c>
      <c r="AF28" s="12" cm="1">
        <f t="array" ref="AF28">SUMPRODUCT(('data NACE'!$A$3:$A$2210='Tool NACE-sectoren'!$A$2)*('data NACE'!$C$3:$C$2210='data NACE'!$C$32)*('data NACE'!$D$2:$T$2=AF27)*('data NACE'!$D$3:$T$2210))</f>
        <v>17174.618097693201</v>
      </c>
      <c r="AG28" s="12" cm="1">
        <f t="array" ref="AG28">SUMPRODUCT(('data NACE'!$A$3:$A$2210='Tool NACE-sectoren'!$A$2)*('data NACE'!$C$3:$C$2210='data NACE'!$C$32)*('data NACE'!$D$2:$T$2=AG27)*('data NACE'!$D$3:$T$2210))</f>
        <v>17379.806114772808</v>
      </c>
      <c r="AH28" s="12" cm="1">
        <f t="array" ref="AH28">SUMPRODUCT(('data NACE'!$A$3:$A$2210='Tool NACE-sectoren'!$A$2)*('data NACE'!$C$3:$C$2210='data NACE'!$C$32)*('data NACE'!$D$2:$T$2=AH27)*('data NACE'!$D$3:$T$2210))</f>
        <v>17456.302771454451</v>
      </c>
      <c r="AI28" s="12" cm="1">
        <f t="array" ref="AI28">SUMPRODUCT(('data NACE'!$A$3:$A$2210='Tool NACE-sectoren'!$A$2)*('data NACE'!$C$3:$C$2210='data NACE'!$C$32)*('data NACE'!$D$2:$T$2=AI27)*('data NACE'!$D$3:$T$2210))</f>
        <v>17565.043089463386</v>
      </c>
      <c r="AJ28" s="12" cm="1">
        <f t="array" ref="AJ28">SUMPRODUCT(('data NACE'!$A$3:$A$2210='Tool NACE-sectoren'!$A$2)*('data NACE'!$C$3:$C$2210='data NACE'!$C$32)*('data NACE'!$D$2:$T$2=AJ27)*('data NACE'!$D$3:$T$2210))</f>
        <v>16883.699383671268</v>
      </c>
      <c r="AK28" s="12" cm="1">
        <f t="array" ref="AK28">SUMPRODUCT(('data NACE'!$A$3:$A$2210='Tool NACE-sectoren'!$A$2)*('data NACE'!$C$3:$C$2210='data NACE'!$C$32)*('data NACE'!$D$2:$T$2=AK27)*('data NACE'!$D$3:$T$2210))</f>
        <v>17887.733753151548</v>
      </c>
      <c r="AL28" s="12" cm="1">
        <f t="array" ref="AL28">SUMPRODUCT(('data NACE'!$A$3:$A$2210='Tool NACE-sectoren'!$A$2)*('data NACE'!$C$3:$C$2210='data NACE'!$C$32)*('data NACE'!$D$2:$T$2=AL27)*('data NACE'!$D$3:$T$2210))</f>
        <v>19457.607042725038</v>
      </c>
      <c r="AM28" s="12" cm="1">
        <f t="array" ref="AM28">SUMPRODUCT(('data NACE'!$A$3:$A$2210='Tool NACE-sectoren'!$A$2)*('data NACE'!$C$3:$C$2210='data NACE'!$C$32)*('data NACE'!$D$2:$T$2=AM27)*('data NACE'!$D$3:$T$2210))</f>
        <v>19924.241247386693</v>
      </c>
      <c r="AN28" s="12" cm="1">
        <f t="array" ref="AN28">SUMPRODUCT(('data NACE'!$A$3:$A$2210='Tool NACE-sectoren'!$A$2)*('data NACE'!$C$3:$C$2210='data NACE'!$C$32)*('data NACE'!$D$2:$T$2=AN27)*('data NACE'!$D$3:$T$2210))</f>
        <v>20326.606846997092</v>
      </c>
      <c r="AO28" s="12" cm="1">
        <f t="array" ref="AO28">SUMPRODUCT(('data NACE'!$A$3:$A$2210='Tool NACE-sectoren'!$A$2)*('data NACE'!$C$3:$C$2210='data NACE'!$C$32)*('data NACE'!$D$2:$T$2=AO27)*('data NACE'!$D$3:$T$2210))</f>
        <v>20784.332210217388</v>
      </c>
      <c r="AP28" s="12" cm="1">
        <f t="array" ref="AP28">SUMPRODUCT(('data NACE'!$A$3:$A$2210='Tool NACE-sectoren'!$A$2)*('data NACE'!$C$3:$C$2210='data NACE'!$C$32)*('data NACE'!$D$2:$T$2=AP27)*('data NACE'!$D$3:$T$2210))</f>
        <v>21119.478679091273</v>
      </c>
      <c r="AQ28" s="12" cm="1">
        <f t="array" ref="AQ28">SUMPRODUCT(('data NACE'!$A$3:$A$2210='Tool NACE-sectoren'!$A$2)*('data NACE'!$C$3:$C$2210='data NACE'!$C$32)*('data NACE'!$D$2:$T$2=AQ27)*('data NACE'!$D$3:$T$2210))</f>
        <v>21379.36180767222</v>
      </c>
      <c r="AR28" s="12" cm="1">
        <f t="array" ref="AR28">SUMPRODUCT(('data NACE'!$A$3:$A$2210='Tool NACE-sectoren'!$A$2)*('data NACE'!$C$3:$C$2210='data NACE'!$C$32)*('data NACE'!$D$2:$T$2=AR27)*('data NACE'!$D$3:$T$2210))</f>
        <v>21595.623624688542</v>
      </c>
      <c r="AS28" s="12" cm="1">
        <f t="array" ref="AS28">SUMPRODUCT(('data NACE'!$A$3:$A$2210='Tool NACE-sectoren'!$A$2)*('data NACE'!$C$3:$C$2210='data NACE'!$C$32)*('data NACE'!$D$2:$T$2=AS27)*('data NACE'!$D$3:$T$2210))</f>
        <v>21805.76648899596</v>
      </c>
      <c r="AT28" s="65"/>
      <c r="AU28" s="274">
        <v>37</v>
      </c>
      <c r="AV28" s="103" t="s">
        <v>101</v>
      </c>
      <c r="AW28" s="8">
        <v>37</v>
      </c>
      <c r="AZ28"/>
      <c r="BJ28" s="276"/>
    </row>
    <row r="29" spans="1:62" s="8" customFormat="1" x14ac:dyDescent="0.25">
      <c r="A29" t="str">
        <f t="shared" si="0"/>
        <v>01. Teelt gewassen, veeteelt, jacht en diensten in verband met deze activiteiten</v>
      </c>
      <c r="B29" s="276">
        <v>1</v>
      </c>
      <c r="C29" s="82" t="s">
        <v>168</v>
      </c>
      <c r="D29" s="266"/>
      <c r="E29" s="70">
        <v>154.17119691617893</v>
      </c>
      <c r="F29" s="70">
        <v>153.84587221464687</v>
      </c>
      <c r="G29" s="70">
        <v>133.44661042481599</v>
      </c>
      <c r="H29" s="70">
        <v>173.7403996339369</v>
      </c>
      <c r="I29" s="70">
        <v>231.34239972111516</v>
      </c>
      <c r="J29" s="70">
        <v>206.65412222831185</v>
      </c>
      <c r="K29" s="69">
        <v>315.12609217997164</v>
      </c>
      <c r="L29" s="69">
        <v>224.63289096714939</v>
      </c>
      <c r="M29" s="265">
        <v>317.14276379425252</v>
      </c>
      <c r="N29" s="70">
        <v>331.04760595046758</v>
      </c>
      <c r="O29" s="70">
        <v>360.238524778037</v>
      </c>
      <c r="P29" s="70">
        <v>370.37440254876958</v>
      </c>
      <c r="Q29" s="70">
        <v>387.17783805521418</v>
      </c>
      <c r="R29" s="70">
        <v>398.36190130140881</v>
      </c>
      <c r="S29" s="70">
        <v>437.04431410276044</v>
      </c>
      <c r="T29" s="265">
        <v>454.3031449461248</v>
      </c>
      <c r="U29" s="70">
        <v>340.09651799290634</v>
      </c>
      <c r="V29" s="70">
        <v>363.57703612691472</v>
      </c>
      <c r="W29" s="70">
        <v>367.23309166915186</v>
      </c>
      <c r="X29" s="70">
        <v>377.14286069491141</v>
      </c>
      <c r="Y29" s="70">
        <v>381.21304397652744</v>
      </c>
      <c r="Z29" s="70">
        <v>410.87525437563238</v>
      </c>
      <c r="AA29" s="70">
        <v>419.58969183721547</v>
      </c>
      <c r="AB29" s="37"/>
      <c r="AC29" s="42" t="s">
        <v>54</v>
      </c>
      <c r="AD29" s="12" cm="1">
        <f t="array" ref="AD29">SUMPRODUCT(('data NACE'!$A$3:$A$2210='Tool NACE-sectoren'!$A$2)*('data NACE'!$C$3:$C$2210='data NACE'!$C$31)*('data NACE'!$D$2:$T$2=AD27)*('data NACE'!$D$3:$T$2210))</f>
        <v>2793.5323990090346</v>
      </c>
      <c r="AE29" s="12" cm="1">
        <f t="array" ref="AE29">SUMPRODUCT(('data NACE'!$A$3:$A$2210='Tool NACE-sectoren'!$A$2)*('data NACE'!$C$3:$C$2210='data NACE'!$C$31)*('data NACE'!$D$2:$T$2=AE27)*('data NACE'!$D$3:$T$2210))</f>
        <v>3180.8368490541543</v>
      </c>
      <c r="AF29" s="12" cm="1">
        <f t="array" ref="AF29">SUMPRODUCT(('data NACE'!$A$3:$A$2210='Tool NACE-sectoren'!$A$2)*('data NACE'!$C$3:$C$2210='data NACE'!$C$31)*('data NACE'!$D$2:$T$2=AF27)*('data NACE'!$D$3:$T$2210))</f>
        <v>3313.9647133452809</v>
      </c>
      <c r="AG29" s="12" cm="1">
        <f t="array" ref="AG29">SUMPRODUCT(('data NACE'!$A$3:$A$2210='Tool NACE-sectoren'!$A$2)*('data NACE'!$C$3:$C$2210='data NACE'!$C$31)*('data NACE'!$D$2:$T$2=AG27)*('data NACE'!$D$3:$T$2210))</f>
        <v>3585.7279049141316</v>
      </c>
      <c r="AH29" s="12" cm="1">
        <f t="array" ref="AH29">SUMPRODUCT(('data NACE'!$A$3:$A$2210='Tool NACE-sectoren'!$A$2)*('data NACE'!$C$3:$C$2210='data NACE'!$C$31)*('data NACE'!$D$2:$T$2=AH27)*('data NACE'!$D$3:$T$2210))</f>
        <v>3990.9312737122154</v>
      </c>
      <c r="AI29" s="12" cm="1">
        <f t="array" ref="AI29">SUMPRODUCT(('data NACE'!$A$3:$A$2210='Tool NACE-sectoren'!$A$2)*('data NACE'!$C$3:$C$2210='data NACE'!$C$31)*('data NACE'!$D$2:$T$2=AI27)*('data NACE'!$D$3:$T$2210))</f>
        <v>4412.5814837183207</v>
      </c>
      <c r="AJ29" s="12" cm="1">
        <f t="array" ref="AJ29">SUMPRODUCT(('data NACE'!$A$3:$A$2210='Tool NACE-sectoren'!$A$2)*('data NACE'!$C$3:$C$2210='data NACE'!$C$31)*('data NACE'!$D$2:$T$2=AJ27)*('data NACE'!$D$3:$T$2210))</f>
        <v>4710.4027002231733</v>
      </c>
      <c r="AK29" s="12" cm="1">
        <f t="array" ref="AK29">SUMPRODUCT(('data NACE'!$A$3:$A$2210='Tool NACE-sectoren'!$A$2)*('data NACE'!$C$3:$C$2210='data NACE'!$C$31)*('data NACE'!$D$2:$T$2=AK27)*('data NACE'!$D$3:$T$2210))</f>
        <v>5152.9681802814084</v>
      </c>
      <c r="AL29" s="12" cm="1">
        <f t="array" ref="AL29">SUMPRODUCT(('data NACE'!$A$3:$A$2210='Tool NACE-sectoren'!$A$2)*('data NACE'!$C$3:$C$2210='data NACE'!$C$31)*('data NACE'!$D$2:$T$2=AL27)*('data NACE'!$D$3:$T$2210))</f>
        <v>5671.0985588267749</v>
      </c>
      <c r="AM29" s="12" cm="1">
        <f t="array" ref="AM29">SUMPRODUCT(('data NACE'!$A$3:$A$2210='Tool NACE-sectoren'!$A$2)*('data NACE'!$C$3:$C$2210='data NACE'!$C$31)*('data NACE'!$D$2:$T$2=AM27)*('data NACE'!$D$3:$T$2210))</f>
        <v>5707.4498717840534</v>
      </c>
      <c r="AN29" s="12" cm="1">
        <f t="array" ref="AN29">SUMPRODUCT(('data NACE'!$A$3:$A$2210='Tool NACE-sectoren'!$A$2)*('data NACE'!$C$3:$C$2210='data NACE'!$C$31)*('data NACE'!$D$2:$T$2=AN27)*('data NACE'!$D$3:$T$2210))</f>
        <v>5717.6976919145518</v>
      </c>
      <c r="AO29" s="12" cm="1">
        <f t="array" ref="AO29">SUMPRODUCT(('data NACE'!$A$3:$A$2210='Tool NACE-sectoren'!$A$2)*('data NACE'!$C$3:$C$2210='data NACE'!$C$31)*('data NACE'!$D$2:$T$2=AO27)*('data NACE'!$D$3:$T$2210))</f>
        <v>5873.9878409424819</v>
      </c>
      <c r="AP29" s="12" cm="1">
        <f t="array" ref="AP29">SUMPRODUCT(('data NACE'!$A$3:$A$2210='Tool NACE-sectoren'!$A$2)*('data NACE'!$C$3:$C$2210='data NACE'!$C$31)*('data NACE'!$D$2:$T$2=AP27)*('data NACE'!$D$3:$T$2210))</f>
        <v>5878.526137218636</v>
      </c>
      <c r="AQ29" s="12" cm="1">
        <f t="array" ref="AQ29">SUMPRODUCT(('data NACE'!$A$3:$A$2210='Tool NACE-sectoren'!$A$2)*('data NACE'!$C$3:$C$2210='data NACE'!$C$31)*('data NACE'!$D$2:$T$2=AQ27)*('data NACE'!$D$3:$T$2210))</f>
        <v>5831.6670320323947</v>
      </c>
      <c r="AR29" s="12" cm="1">
        <f t="array" ref="AR29">SUMPRODUCT(('data NACE'!$A$3:$A$2210='Tool NACE-sectoren'!$A$2)*('data NACE'!$C$3:$C$2210='data NACE'!$C$31)*('data NACE'!$D$2:$T$2=AR27)*('data NACE'!$D$3:$T$2210))</f>
        <v>5760.7603974742469</v>
      </c>
      <c r="AS29" s="12" cm="1">
        <f t="array" ref="AS29">SUMPRODUCT(('data NACE'!$A$3:$A$2210='Tool NACE-sectoren'!$A$2)*('data NACE'!$C$3:$C$2210='data NACE'!$C$31)*('data NACE'!$D$2:$T$2=AS27)*('data NACE'!$D$3:$T$2210))</f>
        <v>5714.5509179217343</v>
      </c>
      <c r="AT29" s="65"/>
      <c r="AU29" s="274">
        <v>38</v>
      </c>
      <c r="AV29" s="16" t="s">
        <v>102</v>
      </c>
      <c r="AW29" s="8">
        <v>38</v>
      </c>
      <c r="AZ29"/>
      <c r="BJ29" s="276"/>
    </row>
    <row r="30" spans="1:62" s="8" customFormat="1" x14ac:dyDescent="0.25">
      <c r="A30" t="str">
        <f t="shared" si="0"/>
        <v>01. Teelt gewassen, veeteelt, jacht en diensten in verband met deze activiteiten</v>
      </c>
      <c r="B30" s="276">
        <v>1</v>
      </c>
      <c r="C30" s="82" t="s">
        <v>169</v>
      </c>
      <c r="D30" s="266"/>
      <c r="E30" s="70">
        <v>143.1085819426232</v>
      </c>
      <c r="F30" s="70">
        <v>131.51475368407017</v>
      </c>
      <c r="G30" s="70">
        <v>101.78119702065055</v>
      </c>
      <c r="H30" s="70">
        <v>128.53529594747755</v>
      </c>
      <c r="I30" s="70">
        <v>164.31971509658976</v>
      </c>
      <c r="J30" s="70">
        <v>141.7726063695917</v>
      </c>
      <c r="K30" s="69">
        <v>216.02685093813261</v>
      </c>
      <c r="L30" s="69">
        <v>136.04386913005496</v>
      </c>
      <c r="M30" s="265">
        <v>214.85479613729999</v>
      </c>
      <c r="N30" s="70">
        <v>235.03353538337106</v>
      </c>
      <c r="O30" s="70">
        <v>257.57428642452794</v>
      </c>
      <c r="P30" s="70">
        <v>298.53359161849727</v>
      </c>
      <c r="Q30" s="70">
        <v>321.82611990242577</v>
      </c>
      <c r="R30" s="70">
        <v>345.92302841121267</v>
      </c>
      <c r="S30" s="70">
        <v>372.08293093701485</v>
      </c>
      <c r="T30" s="265">
        <v>408.33391926822389</v>
      </c>
      <c r="U30" s="70">
        <v>240.26245497263207</v>
      </c>
      <c r="V30" s="70">
        <v>258.67421384360273</v>
      </c>
      <c r="W30" s="70">
        <v>294.53600640084863</v>
      </c>
      <c r="X30" s="70">
        <v>311.93279218499475</v>
      </c>
      <c r="Y30" s="70">
        <v>329.39255077912793</v>
      </c>
      <c r="Z30" s="70">
        <v>348.07160994437209</v>
      </c>
      <c r="AA30" s="70">
        <v>375.26569678929008</v>
      </c>
      <c r="AB30" s="38"/>
      <c r="AC30" s="42" t="s">
        <v>55</v>
      </c>
      <c r="AD30" s="12">
        <f>AD28-AD29</f>
        <v>13167.491540194311</v>
      </c>
      <c r="AE30" s="12">
        <f t="shared" ref="AE30:AP30" si="3">AE28-AE29</f>
        <v>14389.55197533972</v>
      </c>
      <c r="AF30" s="12">
        <f t="shared" si="3"/>
        <v>13860.653384347919</v>
      </c>
      <c r="AG30" s="12">
        <f t="shared" si="3"/>
        <v>13794.078209858675</v>
      </c>
      <c r="AH30" s="74">
        <f t="shared" si="3"/>
        <v>13465.371497742235</v>
      </c>
      <c r="AI30" s="74">
        <f>AI28-AI29</f>
        <v>13152.461605745066</v>
      </c>
      <c r="AJ30" s="12">
        <f t="shared" si="3"/>
        <v>12173.296683448094</v>
      </c>
      <c r="AK30" s="12">
        <f t="shared" si="3"/>
        <v>12734.765572870139</v>
      </c>
      <c r="AL30" s="12">
        <f t="shared" si="3"/>
        <v>13786.508483898262</v>
      </c>
      <c r="AM30" s="12">
        <f t="shared" si="3"/>
        <v>14216.791375602639</v>
      </c>
      <c r="AN30" s="12">
        <f t="shared" si="3"/>
        <v>14608.90915508254</v>
      </c>
      <c r="AO30" s="12">
        <f t="shared" si="3"/>
        <v>14910.344369274906</v>
      </c>
      <c r="AP30" s="12">
        <f t="shared" si="3"/>
        <v>15240.952541872637</v>
      </c>
      <c r="AQ30" s="12">
        <f>AQ28-AQ29</f>
        <v>15547.694775639826</v>
      </c>
      <c r="AR30" s="12">
        <f>AR28-AR29</f>
        <v>15834.863227214295</v>
      </c>
      <c r="AS30" s="12">
        <f>AS28-AS29</f>
        <v>16091.215571074226</v>
      </c>
      <c r="AT30" s="65"/>
      <c r="AU30" s="274">
        <v>41</v>
      </c>
      <c r="AV30" s="103" t="s">
        <v>103</v>
      </c>
      <c r="AW30" s="8">
        <v>41</v>
      </c>
      <c r="AZ30"/>
      <c r="BJ30" s="276"/>
    </row>
    <row r="31" spans="1:62" s="8" customFormat="1" x14ac:dyDescent="0.25">
      <c r="A31" t="str">
        <f t="shared" si="0"/>
        <v>01. Teelt gewassen, veeteelt, jacht en diensten in verband met deze activiteiten</v>
      </c>
      <c r="B31" s="276">
        <v>1</v>
      </c>
      <c r="C31" s="15" t="s">
        <v>26</v>
      </c>
      <c r="D31" s="270"/>
      <c r="E31" s="70">
        <v>623.31843492613632</v>
      </c>
      <c r="F31" s="70">
        <v>621.56401236800252</v>
      </c>
      <c r="G31" s="70">
        <v>517.10256193959947</v>
      </c>
      <c r="H31" s="70">
        <v>647.31196272510033</v>
      </c>
      <c r="I31" s="70">
        <v>808.96179644758854</v>
      </c>
      <c r="J31" s="70">
        <v>715.03400487805391</v>
      </c>
      <c r="K31" s="69">
        <v>1071.6895200890219</v>
      </c>
      <c r="L31" s="69">
        <v>747.8852162243553</v>
      </c>
      <c r="M31" s="265">
        <v>1026.8079881325139</v>
      </c>
      <c r="N31" s="70">
        <v>1103.8754836409225</v>
      </c>
      <c r="O31" s="70">
        <v>1176.5392767352198</v>
      </c>
      <c r="P31" s="70">
        <v>1268.6418402377558</v>
      </c>
      <c r="Q31" s="70">
        <v>1328.2734830821605</v>
      </c>
      <c r="R31" s="70">
        <v>1395.3946540417901</v>
      </c>
      <c r="S31" s="70">
        <v>1468.692070947259</v>
      </c>
      <c r="T31" s="265">
        <v>1535.5285003843042</v>
      </c>
      <c r="U31" s="70">
        <v>1134.650458762196</v>
      </c>
      <c r="V31" s="70">
        <v>1187.9898057230698</v>
      </c>
      <c r="W31" s="70">
        <v>1258.3504151506534</v>
      </c>
      <c r="X31" s="70">
        <v>1294.2567489081955</v>
      </c>
      <c r="Y31" s="70">
        <v>1335.7126235090482</v>
      </c>
      <c r="Z31" s="70">
        <v>1381.0354646985975</v>
      </c>
      <c r="AA31" s="70">
        <v>1418.3523089569844</v>
      </c>
      <c r="AB31" s="37"/>
      <c r="AC31" s="10" t="s">
        <v>20</v>
      </c>
      <c r="AD31" s="43">
        <f>AD29/AD28*100</f>
        <v>17.502212951059999</v>
      </c>
      <c r="AE31" s="43">
        <f t="shared" ref="AE31:AQ31" si="4">AE29/AE28*100</f>
        <v>18.10339475605705</v>
      </c>
      <c r="AF31" s="43">
        <f t="shared" si="4"/>
        <v>19.295711232090767</v>
      </c>
      <c r="AG31" s="43">
        <f>AG29/AG28*100</f>
        <v>20.631575986720982</v>
      </c>
      <c r="AH31" s="13">
        <f t="shared" si="4"/>
        <v>22.862408643818984</v>
      </c>
      <c r="AI31" s="13">
        <f>AI29/AI28*100</f>
        <v>25.121381491886368</v>
      </c>
      <c r="AJ31" s="43">
        <f>AJ29/AJ28*100</f>
        <v>27.899114958056792</v>
      </c>
      <c r="AK31" s="43">
        <f t="shared" si="4"/>
        <v>28.807272354294373</v>
      </c>
      <c r="AL31" s="43">
        <f t="shared" si="4"/>
        <v>29.145919877887195</v>
      </c>
      <c r="AM31" s="43">
        <f t="shared" si="4"/>
        <v>28.645757702480413</v>
      </c>
      <c r="AN31" s="43">
        <f t="shared" si="4"/>
        <v>28.129130134473201</v>
      </c>
      <c r="AO31" s="43">
        <f t="shared" si="4"/>
        <v>28.261614477345987</v>
      </c>
      <c r="AP31" s="43">
        <f t="shared" si="4"/>
        <v>27.83461763683826</v>
      </c>
      <c r="AQ31" s="43">
        <f t="shared" si="4"/>
        <v>27.277086587026357</v>
      </c>
      <c r="AR31" s="43">
        <f>AR29/AR28*100</f>
        <v>26.675591766141139</v>
      </c>
      <c r="AS31" s="43">
        <f>AS29/AS28*100</f>
        <v>26.206604206302579</v>
      </c>
      <c r="AT31" s="65"/>
      <c r="AU31" s="274">
        <v>42</v>
      </c>
      <c r="AV31" s="103" t="s">
        <v>104</v>
      </c>
      <c r="AW31" s="8">
        <v>42</v>
      </c>
      <c r="AZ31"/>
      <c r="BJ31" s="276"/>
    </row>
    <row r="32" spans="1:62" s="8" customFormat="1" x14ac:dyDescent="0.25">
      <c r="A32" t="str">
        <f t="shared" si="0"/>
        <v>01. Teelt gewassen, veeteelt, jacht en diensten in verband met deze activiteiten</v>
      </c>
      <c r="B32" s="276">
        <v>1</v>
      </c>
      <c r="C32" s="15" t="s">
        <v>19</v>
      </c>
      <c r="D32" s="270"/>
      <c r="E32" s="70">
        <v>10455.575895096892</v>
      </c>
      <c r="F32" s="70">
        <v>10297.625832315218</v>
      </c>
      <c r="G32" s="70">
        <v>8983.7136032115741</v>
      </c>
      <c r="H32" s="70">
        <v>10474.437129884062</v>
      </c>
      <c r="I32" s="70">
        <v>11537.36354697905</v>
      </c>
      <c r="J32" s="70">
        <v>10256.368243850664</v>
      </c>
      <c r="K32" s="69">
        <v>13716.844270791691</v>
      </c>
      <c r="L32" s="69">
        <v>10107.427870648433</v>
      </c>
      <c r="M32" s="265">
        <v>12387.003277784876</v>
      </c>
      <c r="N32" s="70">
        <v>12572.528955128717</v>
      </c>
      <c r="O32" s="70">
        <v>12905.083696167214</v>
      </c>
      <c r="P32" s="70">
        <v>13236.814324545239</v>
      </c>
      <c r="Q32" s="70">
        <v>13596.937110797464</v>
      </c>
      <c r="R32" s="70">
        <v>13967.622743632435</v>
      </c>
      <c r="S32" s="70">
        <v>14348.882141987177</v>
      </c>
      <c r="T32" s="265">
        <v>14749.123417149684</v>
      </c>
      <c r="U32" s="70">
        <v>12806.856080799431</v>
      </c>
      <c r="V32" s="70">
        <v>12914.539173588273</v>
      </c>
      <c r="W32" s="70">
        <v>13013.842650847453</v>
      </c>
      <c r="X32" s="70">
        <v>13132.745206499272</v>
      </c>
      <c r="Y32" s="70">
        <v>13253.447009189187</v>
      </c>
      <c r="Z32" s="70">
        <v>13375.686442352344</v>
      </c>
      <c r="AA32" s="70">
        <v>13506.762447883666</v>
      </c>
      <c r="AB32" s="38"/>
      <c r="AC32" s="39"/>
      <c r="AD32" s="105"/>
      <c r="AE32" s="105"/>
      <c r="AF32" s="105"/>
      <c r="AG32" s="105"/>
      <c r="AH32" s="105"/>
      <c r="AI32" s="105"/>
      <c r="AJ32" s="105"/>
      <c r="AK32" s="105"/>
      <c r="AL32" s="105"/>
      <c r="AM32" s="105"/>
      <c r="AN32" s="105"/>
      <c r="AO32" s="105"/>
      <c r="AP32" s="105"/>
      <c r="AQ32" s="105"/>
      <c r="AR32" s="105"/>
      <c r="AS32" s="105"/>
      <c r="AT32" s="66"/>
      <c r="AU32" s="274">
        <v>43</v>
      </c>
      <c r="AV32" s="103" t="s">
        <v>105</v>
      </c>
      <c r="AW32" s="8">
        <v>43</v>
      </c>
      <c r="AZ32"/>
      <c r="BJ32" s="276"/>
    </row>
    <row r="33" spans="1:62" s="8" customFormat="1" x14ac:dyDescent="0.25">
      <c r="A33" t="str">
        <f t="shared" si="0"/>
        <v>01. Teelt gewassen, veeteelt, jacht en diensten in verband met deze activiteiten</v>
      </c>
      <c r="B33" s="276">
        <v>1</v>
      </c>
      <c r="C33" s="15" t="s">
        <v>20</v>
      </c>
      <c r="D33" s="270"/>
      <c r="E33" s="267">
        <v>5.9615887367661831E-2</v>
      </c>
      <c r="F33" s="267">
        <v>6.0359933686603577E-2</v>
      </c>
      <c r="G33" s="267">
        <v>5.7560000772368933E-2</v>
      </c>
      <c r="H33" s="267">
        <v>6.1799212186618491E-2</v>
      </c>
      <c r="I33" s="267">
        <v>7.0116694611691205E-2</v>
      </c>
      <c r="J33" s="267">
        <v>6.9716101048415621E-2</v>
      </c>
      <c r="K33" s="333">
        <v>7.8129451565696575E-2</v>
      </c>
      <c r="L33" s="333">
        <v>7.3993623876969145E-2</v>
      </c>
      <c r="M33" s="268">
        <v>8.2893978883013128E-2</v>
      </c>
      <c r="N33" s="267">
        <v>8.7800591876196724E-2</v>
      </c>
      <c r="O33" s="267">
        <v>9.1168666894012457E-2</v>
      </c>
      <c r="P33" s="267">
        <v>9.5841930628677977E-2</v>
      </c>
      <c r="Q33" s="267">
        <v>9.7689168689863631E-2</v>
      </c>
      <c r="R33" s="267">
        <v>9.9902086393185485E-2</v>
      </c>
      <c r="S33" s="267">
        <v>0.10235585297962869</v>
      </c>
      <c r="T33" s="268">
        <v>0.1041098143228535</v>
      </c>
      <c r="U33" s="267">
        <v>8.859711170357501E-2</v>
      </c>
      <c r="V33" s="267">
        <v>9.198855567008124E-2</v>
      </c>
      <c r="W33" s="267">
        <v>9.6693224969084002E-2</v>
      </c>
      <c r="X33" s="267">
        <v>9.8551881465550703E-2</v>
      </c>
      <c r="Y33" s="267">
        <v>0.10078228121204551</v>
      </c>
      <c r="Z33" s="267">
        <v>0.10324968895246611</v>
      </c>
      <c r="AA33" s="267">
        <v>0.10501053190427746</v>
      </c>
      <c r="AB33" s="37"/>
      <c r="AC33" s="19"/>
      <c r="AD33" s="12"/>
      <c r="AE33" s="12"/>
      <c r="AF33" s="12"/>
      <c r="AG33" s="12"/>
      <c r="AH33" s="12"/>
      <c r="AJ33" s="282"/>
      <c r="AL33" s="282"/>
      <c r="AM33" s="490" t="s">
        <v>63</v>
      </c>
      <c r="AN33" s="491"/>
      <c r="AO33" s="491"/>
      <c r="AP33" s="491"/>
      <c r="AQ33" s="491"/>
      <c r="AR33" s="491"/>
      <c r="AS33" s="492"/>
      <c r="AT33" s="65"/>
      <c r="AU33" s="274">
        <v>45</v>
      </c>
      <c r="AV33" s="103" t="s">
        <v>106</v>
      </c>
      <c r="AW33" s="8">
        <v>45</v>
      </c>
      <c r="AZ33"/>
      <c r="BJ33" s="276"/>
    </row>
    <row r="34" spans="1:62" s="8" customFormat="1" x14ac:dyDescent="0.25">
      <c r="A34" t="str">
        <f t="shared" si="0"/>
        <v>01. Teelt gewassen, veeteelt, jacht en diensten in verband met deze activiteiten</v>
      </c>
      <c r="B34" s="276">
        <v>1</v>
      </c>
      <c r="C34" s="15" t="s">
        <v>29</v>
      </c>
      <c r="D34" s="270"/>
      <c r="E34" s="70">
        <v>10186.575895096892</v>
      </c>
      <c r="F34" s="70">
        <v>9932.6258323152178</v>
      </c>
      <c r="G34" s="70">
        <v>8983.7136032115741</v>
      </c>
      <c r="H34" s="70">
        <v>10474.437129884062</v>
      </c>
      <c r="I34" s="70">
        <v>11446.36354697905</v>
      </c>
      <c r="J34" s="70">
        <v>10256.368243850664</v>
      </c>
      <c r="K34" s="69">
        <v>11453.844270791691</v>
      </c>
      <c r="L34" s="69">
        <v>10107.427870648433</v>
      </c>
      <c r="M34" s="265">
        <v>12387.003277784876</v>
      </c>
      <c r="N34" s="70">
        <v>12572.528955128717</v>
      </c>
      <c r="O34" s="70">
        <v>12905.083696167214</v>
      </c>
      <c r="P34" s="70">
        <v>13236.814324545239</v>
      </c>
      <c r="Q34" s="70">
        <v>13596.937110797464</v>
      </c>
      <c r="R34" s="70">
        <v>13967.622743632435</v>
      </c>
      <c r="S34" s="70">
        <v>14348.882141987177</v>
      </c>
      <c r="T34" s="265">
        <v>14749.123417149684</v>
      </c>
      <c r="U34" s="70">
        <v>12806.856080799431</v>
      </c>
      <c r="V34" s="70">
        <v>12914.539173588273</v>
      </c>
      <c r="W34" s="70">
        <v>13013.842650847453</v>
      </c>
      <c r="X34" s="70">
        <v>13132.745206499272</v>
      </c>
      <c r="Y34" s="70">
        <v>13253.447009189187</v>
      </c>
      <c r="Z34" s="70">
        <v>13375.686442352344</v>
      </c>
      <c r="AA34" s="70">
        <v>13506.762447883666</v>
      </c>
      <c r="AB34" s="38"/>
      <c r="AC34" s="19"/>
      <c r="AI34" s="41"/>
      <c r="AK34" s="41">
        <v>2022</v>
      </c>
      <c r="AL34" s="41">
        <v>2023</v>
      </c>
      <c r="AM34" s="41">
        <v>2024</v>
      </c>
      <c r="AN34" s="41">
        <v>2025</v>
      </c>
      <c r="AO34" s="41">
        <v>2026</v>
      </c>
      <c r="AP34" s="41">
        <v>2027</v>
      </c>
      <c r="AQ34" s="41">
        <v>2028</v>
      </c>
      <c r="AR34" s="41">
        <v>2029</v>
      </c>
      <c r="AS34" s="41">
        <v>2030</v>
      </c>
      <c r="AT34" s="41"/>
      <c r="AU34" s="273">
        <v>46</v>
      </c>
      <c r="AV34" s="102" t="s">
        <v>107</v>
      </c>
      <c r="AW34" s="18">
        <v>46</v>
      </c>
      <c r="AZ34"/>
      <c r="BJ34" s="276"/>
    </row>
    <row r="35" spans="1:62" x14ac:dyDescent="0.25">
      <c r="A35" t="str">
        <f t="shared" si="0"/>
        <v>10. Verv. voedingsmiddelen</v>
      </c>
      <c r="B35" s="275">
        <v>10</v>
      </c>
      <c r="C35" s="5" t="s">
        <v>25</v>
      </c>
      <c r="D35" s="70">
        <v>55087</v>
      </c>
      <c r="E35" s="70">
        <v>55129</v>
      </c>
      <c r="F35" s="70">
        <v>55194</v>
      </c>
      <c r="G35" s="70">
        <v>55355</v>
      </c>
      <c r="H35" s="70">
        <v>56304</v>
      </c>
      <c r="I35" s="70">
        <v>56994</v>
      </c>
      <c r="J35" s="70">
        <v>58181</v>
      </c>
      <c r="K35" s="69">
        <v>58868</v>
      </c>
      <c r="L35" s="69">
        <v>60481</v>
      </c>
      <c r="M35" s="265">
        <v>60787.652677776998</v>
      </c>
      <c r="N35" s="70">
        <v>61456.408860057942</v>
      </c>
      <c r="O35" s="70">
        <v>62132.522372514279</v>
      </c>
      <c r="P35" s="70">
        <v>62816.074156913404</v>
      </c>
      <c r="Q35" s="70">
        <v>63507.146045504538</v>
      </c>
      <c r="R35" s="70">
        <v>64205.820770815575</v>
      </c>
      <c r="S35" s="70">
        <v>64912.181975557432</v>
      </c>
      <c r="T35" s="265">
        <v>65626.314222637433</v>
      </c>
      <c r="U35" s="70">
        <v>61411.251034735244</v>
      </c>
      <c r="V35" s="70">
        <v>62041.246659784454</v>
      </c>
      <c r="W35" s="70">
        <v>62677.705180164623</v>
      </c>
      <c r="X35" s="70">
        <v>63320.692896361681</v>
      </c>
      <c r="Y35" s="70">
        <v>63970.276789013995</v>
      </c>
      <c r="Z35" s="70">
        <v>64626.524525889959</v>
      </c>
      <c r="AA35" s="70">
        <v>65289.504468936837</v>
      </c>
      <c r="AD35" s="2"/>
      <c r="AE35" s="2"/>
      <c r="AF35" s="2"/>
      <c r="AG35" s="2"/>
      <c r="AI35" s="2"/>
      <c r="AJ35" s="72" t="s">
        <v>19</v>
      </c>
      <c r="AK35" s="12"/>
      <c r="AL35" s="12"/>
      <c r="AM35" s="12" cm="1">
        <f t="array" ref="AM35">SUMPRODUCT(('data NACE'!$A$3:$A$2210='Tool NACE-sectoren'!$A$2)*('data NACE'!$C$3:$C$2210='data NACE'!$C$32)*('data NACE'!$U$2:$AA$2=AM34)*('data NACE'!$U$3:$AA$2210))</f>
        <v>20524.189930361434</v>
      </c>
      <c r="AN35" s="12" cm="1">
        <f t="array" ref="AN35">SUMPRODUCT(('data NACE'!$A$3:$A$2210='Tool NACE-sectoren'!$A$2)*('data NACE'!$C$3:$C$2210='data NACE'!$C$32)*('data NACE'!$U$2:$AA$2=AN34)*('data NACE'!$U$3:$AA$2210))</f>
        <v>20830.645125187006</v>
      </c>
      <c r="AO35" s="12" cm="1">
        <f t="array" ref="AO35">SUMPRODUCT(('data NACE'!$A$3:$A$2210='Tool NACE-sectoren'!$A$2)*('data NACE'!$C$3:$C$2210='data NACE'!$C$32)*('data NACE'!$U$2:$AA$2=AO34)*('data NACE'!$U$3:$AA$2210))</f>
        <v>21188.456631028461</v>
      </c>
      <c r="AP35" s="12" cm="1">
        <f t="array" ref="AP35">SUMPRODUCT(('data NACE'!$A$3:$A$2210='Tool NACE-sectoren'!$A$2)*('data NACE'!$C$3:$C$2210='data NACE'!$C$32)*('data NACE'!$U$2:$AA$2=AP34)*('data NACE'!$U$3:$AA$2210))</f>
        <v>21421.547960159744</v>
      </c>
      <c r="AQ35" s="12" cm="1">
        <f t="array" ref="AQ35">SUMPRODUCT(('data NACE'!$A$3:$A$2210='Tool NACE-sectoren'!$A$2)*('data NACE'!$C$3:$C$2210='data NACE'!$C$32)*('data NACE'!$U$2:$AA$2=AQ34)*('data NACE'!$U$3:$AA$2210))</f>
        <v>21578.138886067671</v>
      </c>
      <c r="AR35" s="12" cm="1">
        <f t="array" ref="AR35">SUMPRODUCT(('data NACE'!$A$3:$A$2210='Tool NACE-sectoren'!$A$2)*('data NACE'!$C$3:$C$2210='data NACE'!$C$32)*('data NACE'!$U$2:$AA$2=AR34)*('data NACE'!$U$3:$AA$2210))</f>
        <v>21690.217610375228</v>
      </c>
      <c r="AS35" s="12" cm="1">
        <f t="array" ref="AS35">SUMPRODUCT(('data NACE'!$A$3:$A$2210='Tool NACE-sectoren'!$A$2)*('data NACE'!$C$3:$C$2210='data NACE'!$C$32)*('data NACE'!$U$2:$AA$2=AS34)*('data NACE'!$U$3:$AA$2210))</f>
        <v>21794.830452616785</v>
      </c>
      <c r="AT35" s="65"/>
      <c r="AU35" s="273">
        <v>47</v>
      </c>
      <c r="AV35" s="1" t="s">
        <v>108</v>
      </c>
      <c r="AW35" s="18">
        <v>47</v>
      </c>
      <c r="BJ35" s="275"/>
    </row>
    <row r="36" spans="1:62" x14ac:dyDescent="0.25">
      <c r="A36" t="str">
        <f t="shared" si="0"/>
        <v>10. Verv. voedingsmiddelen</v>
      </c>
      <c r="B36" s="275">
        <v>10</v>
      </c>
      <c r="C36" s="5" t="s">
        <v>154</v>
      </c>
      <c r="D36" s="266"/>
      <c r="E36" s="70">
        <v>42</v>
      </c>
      <c r="F36" s="70">
        <v>65</v>
      </c>
      <c r="G36" s="70">
        <v>161</v>
      </c>
      <c r="H36" s="70">
        <v>949</v>
      </c>
      <c r="I36" s="70">
        <v>690</v>
      </c>
      <c r="J36" s="70">
        <v>1187</v>
      </c>
      <c r="K36" s="69">
        <v>687</v>
      </c>
      <c r="L36" s="69">
        <v>1613</v>
      </c>
      <c r="M36" s="265">
        <v>306.65267777699773</v>
      </c>
      <c r="N36" s="70">
        <v>668.7561822809439</v>
      </c>
      <c r="O36" s="70">
        <v>676.11351245633705</v>
      </c>
      <c r="P36" s="70">
        <v>683.55178439912561</v>
      </c>
      <c r="Q36" s="70">
        <v>691.07188859113376</v>
      </c>
      <c r="R36" s="70">
        <v>698.67472531103704</v>
      </c>
      <c r="S36" s="70">
        <v>706.36120474185736</v>
      </c>
      <c r="T36" s="265">
        <v>714.13224708000052</v>
      </c>
      <c r="U36" s="70">
        <v>623.59835695824586</v>
      </c>
      <c r="V36" s="70">
        <v>629.9956250492105</v>
      </c>
      <c r="W36" s="70">
        <v>636.45852038016892</v>
      </c>
      <c r="X36" s="70">
        <v>642.98771619705803</v>
      </c>
      <c r="Y36" s="70">
        <v>649.58389265231381</v>
      </c>
      <c r="Z36" s="70">
        <v>656.24773687596462</v>
      </c>
      <c r="AA36" s="70">
        <v>662.97994304687745</v>
      </c>
      <c r="AI36" s="2"/>
      <c r="AJ36" s="72" t="s">
        <v>54</v>
      </c>
      <c r="AK36" s="12"/>
      <c r="AL36" s="12"/>
      <c r="AM36" s="12" cm="1">
        <f t="array" ref="AM36">SUMPRODUCT(('data NACE'!$A$3:$A$2210='Tool NACE-sectoren'!$A$2)*('data NACE'!$C$3:$C$2210='data NACE'!$C$31)*('data NACE'!$U$2:$AA$2=AM34)*('data NACE'!$U$3:$AA$2210))</f>
        <v>5821.3367717595111</v>
      </c>
      <c r="AN36" s="12" cm="1">
        <f t="array" ref="AN36">SUMPRODUCT(('data NACE'!$A$3:$A$2210='Tool NACE-sectoren'!$A$2)*('data NACE'!$C$3:$C$2210='data NACE'!$C$31)*('data NACE'!$U$2:$AA$2=AN34)*('data NACE'!$U$3:$AA$2210))</f>
        <v>5799.9014624969222</v>
      </c>
      <c r="AO36" s="12" cm="1">
        <f t="array" ref="AO36">SUMPRODUCT(('data NACE'!$A$3:$A$2210='Tool NACE-sectoren'!$A$2)*('data NACE'!$C$3:$C$2210='data NACE'!$C$31)*('data NACE'!$U$2:$AA$2=AO34)*('data NACE'!$U$3:$AA$2210))</f>
        <v>5925.3249697213287</v>
      </c>
      <c r="AP36" s="12" cm="1">
        <f t="array" ref="AP36">SUMPRODUCT(('data NACE'!$A$3:$A$2210='Tool NACE-sectoren'!$A$2)*('data NACE'!$C$3:$C$2210='data NACE'!$C$31)*('data NACE'!$U$2:$AA$2=AP34)*('data NACE'!$U$3:$AA$2210))</f>
        <v>5899.4494958355945</v>
      </c>
      <c r="AQ36" s="12" cm="1">
        <f t="array" ref="AQ36">SUMPRODUCT(('data NACE'!$A$3:$A$2210='Tool NACE-sectoren'!$A$2)*('data NACE'!$C$3:$C$2210='data NACE'!$C$31)*('data NACE'!$U$2:$AA$2=AQ34)*('data NACE'!$U$3:$AA$2210))</f>
        <v>5823.3530089806318</v>
      </c>
      <c r="AR36" s="12" cm="1">
        <f t="array" ref="AR36">SUMPRODUCT(('data NACE'!$A$3:$A$2210='Tool NACE-sectoren'!$A$2)*('data NACE'!$C$3:$C$2210='data NACE'!$C$31)*('data NACE'!$U$2:$AA$2=AR34)*('data NACE'!$U$3:$AA$2210))</f>
        <v>5724.7780674448668</v>
      </c>
      <c r="AS36" s="12" cm="1">
        <f t="array" ref="AS36">SUMPRODUCT(('data NACE'!$A$3:$A$2210='Tool NACE-sectoren'!$A$2)*('data NACE'!$C$3:$C$2210='data NACE'!$C$31)*('data NACE'!$U$2:$AA$2=AS34)*('data NACE'!$U$3:$AA$2210))</f>
        <v>5651.6618890175032</v>
      </c>
      <c r="AT36" s="65"/>
      <c r="AU36" s="273">
        <v>49</v>
      </c>
      <c r="AV36" s="102" t="s">
        <v>109</v>
      </c>
      <c r="AW36" s="18">
        <v>49</v>
      </c>
      <c r="BJ36" s="275"/>
    </row>
    <row r="37" spans="1:62" x14ac:dyDescent="0.25">
      <c r="A37" t="str">
        <f t="shared" si="0"/>
        <v>10. Verv. voedingsmiddelen</v>
      </c>
      <c r="B37" s="275">
        <v>10</v>
      </c>
      <c r="C37" s="5" t="s">
        <v>155</v>
      </c>
      <c r="D37" s="266"/>
      <c r="E37" s="267">
        <v>1.0007624303374663</v>
      </c>
      <c r="F37" s="267">
        <v>1.0011790527671462</v>
      </c>
      <c r="G37" s="267">
        <v>1.0029169837301155</v>
      </c>
      <c r="H37" s="267">
        <v>1.0171438894408815</v>
      </c>
      <c r="I37" s="267">
        <v>1.0122549019607843</v>
      </c>
      <c r="J37" s="267">
        <v>1.0208267536933713</v>
      </c>
      <c r="K37" s="333">
        <v>1.0118079785496983</v>
      </c>
      <c r="L37" s="333">
        <v>1.0274002853842494</v>
      </c>
      <c r="M37" s="268">
        <v>1.0050702316062399</v>
      </c>
      <c r="N37" s="267">
        <v>1.0110015135117305</v>
      </c>
      <c r="O37" s="267">
        <v>1.0110015135117301</v>
      </c>
      <c r="P37" s="267">
        <v>1.0110015135117307</v>
      </c>
      <c r="Q37" s="267">
        <v>1.0110015135117303</v>
      </c>
      <c r="R37" s="267">
        <v>1.0110015135117301</v>
      </c>
      <c r="S37" s="267">
        <v>1.0110015135117303</v>
      </c>
      <c r="T37" s="268">
        <v>1.0110015135117305</v>
      </c>
      <c r="U37" s="267">
        <v>1.0102586352571272</v>
      </c>
      <c r="V37" s="267">
        <v>1.010258635257127</v>
      </c>
      <c r="W37" s="267">
        <v>1.0102586352571268</v>
      </c>
      <c r="X37" s="267">
        <v>1.0102586352571272</v>
      </c>
      <c r="Y37" s="267">
        <v>1.0102586352571268</v>
      </c>
      <c r="Z37" s="267">
        <v>1.0102586352571272</v>
      </c>
      <c r="AA37" s="267">
        <v>1.010258635257127</v>
      </c>
      <c r="AI37" s="74"/>
      <c r="AJ37" s="72" t="s">
        <v>55</v>
      </c>
      <c r="AK37" s="74"/>
      <c r="AL37" s="74"/>
      <c r="AM37" s="74">
        <f t="shared" ref="AM37:AQ37" si="5">AM35-AM36</f>
        <v>14702.853158601923</v>
      </c>
      <c r="AN37" s="74">
        <f t="shared" si="5"/>
        <v>15030.743662690084</v>
      </c>
      <c r="AO37" s="74">
        <f t="shared" si="5"/>
        <v>15263.131661307132</v>
      </c>
      <c r="AP37" s="74">
        <f t="shared" si="5"/>
        <v>15522.09846432415</v>
      </c>
      <c r="AQ37" s="74">
        <f t="shared" si="5"/>
        <v>15754.785877087039</v>
      </c>
      <c r="AR37" s="74">
        <f>AR35-AR36</f>
        <v>15965.439542930362</v>
      </c>
      <c r="AS37" s="74">
        <f>AS35-AS36</f>
        <v>16143.168563599282</v>
      </c>
      <c r="AT37" s="65"/>
      <c r="AU37" s="273">
        <v>51</v>
      </c>
      <c r="AV37" s="102" t="s">
        <v>110</v>
      </c>
      <c r="AW37" s="18">
        <v>51</v>
      </c>
      <c r="BJ37" s="275"/>
    </row>
    <row r="38" spans="1:62" x14ac:dyDescent="0.25">
      <c r="A38" t="str">
        <f t="shared" si="0"/>
        <v>10. Verv. voedingsmiddelen</v>
      </c>
      <c r="B38" s="275">
        <v>10</v>
      </c>
      <c r="C38" s="5" t="s">
        <v>8</v>
      </c>
      <c r="D38" s="70">
        <v>686</v>
      </c>
      <c r="E38" s="70">
        <v>515</v>
      </c>
      <c r="F38" s="70">
        <v>500</v>
      </c>
      <c r="G38" s="70">
        <v>422</v>
      </c>
      <c r="H38" s="70">
        <v>383</v>
      </c>
      <c r="I38" s="70">
        <v>325</v>
      </c>
      <c r="J38" s="70">
        <v>330</v>
      </c>
      <c r="K38" s="69">
        <v>345</v>
      </c>
      <c r="L38" s="69">
        <v>391</v>
      </c>
      <c r="M38" s="265">
        <v>428.98871469322444</v>
      </c>
      <c r="N38" s="70">
        <v>450.51887534690491</v>
      </c>
      <c r="O38" s="70">
        <v>462.92355426130223</v>
      </c>
      <c r="P38" s="70">
        <v>483.87550830526715</v>
      </c>
      <c r="Q38" s="70">
        <v>503.25902432915672</v>
      </c>
      <c r="R38" s="70">
        <v>523.14417883083399</v>
      </c>
      <c r="S38" s="70">
        <v>541.58023173949164</v>
      </c>
      <c r="T38" s="265">
        <v>546.25500704900139</v>
      </c>
      <c r="U38" s="70">
        <v>450.18783659838641</v>
      </c>
      <c r="V38" s="70">
        <v>462.24349692995145</v>
      </c>
      <c r="W38" s="70">
        <v>482.80964483231685</v>
      </c>
      <c r="X38" s="70">
        <v>501.78148619740784</v>
      </c>
      <c r="Y38" s="70">
        <v>521.22498425534536</v>
      </c>
      <c r="Z38" s="70">
        <v>539.19691287575097</v>
      </c>
      <c r="AA38" s="70">
        <v>543.45149725934982</v>
      </c>
      <c r="AI38" s="13"/>
      <c r="AJ38" s="73" t="s">
        <v>20</v>
      </c>
      <c r="AK38" s="13"/>
      <c r="AL38" s="13"/>
      <c r="AM38" s="13">
        <f>AM36/AM35*100</f>
        <v>28.36329614718683</v>
      </c>
      <c r="AN38" s="13">
        <f t="shared" ref="AN38:AQ38" si="6">AN36/AN35*100</f>
        <v>27.843119728846393</v>
      </c>
      <c r="AO38" s="13">
        <f t="shared" si="6"/>
        <v>27.964872915964339</v>
      </c>
      <c r="AP38" s="13">
        <f t="shared" si="6"/>
        <v>27.539790806936633</v>
      </c>
      <c r="AQ38" s="13">
        <f t="shared" si="6"/>
        <v>26.987281153985847</v>
      </c>
      <c r="AR38" s="13">
        <f>AR36/AR35*100</f>
        <v>26.393363913078012</v>
      </c>
      <c r="AS38" s="13">
        <f>AS36/AS35*100</f>
        <v>25.931203737989801</v>
      </c>
      <c r="AT38" s="65"/>
      <c r="AU38" s="273">
        <v>52</v>
      </c>
      <c r="AV38" s="102" t="s">
        <v>111</v>
      </c>
      <c r="AW38" s="18">
        <v>52</v>
      </c>
      <c r="BJ38" s="275"/>
    </row>
    <row r="39" spans="1:62" x14ac:dyDescent="0.25">
      <c r="A39" t="str">
        <f t="shared" si="0"/>
        <v>10. Verv. voedingsmiddelen</v>
      </c>
      <c r="B39" s="275">
        <v>10</v>
      </c>
      <c r="C39" s="5" t="s">
        <v>9</v>
      </c>
      <c r="D39" s="70">
        <v>3798</v>
      </c>
      <c r="E39" s="70">
        <v>3750</v>
      </c>
      <c r="F39" s="70">
        <v>3646</v>
      </c>
      <c r="G39" s="70">
        <v>3427</v>
      </c>
      <c r="H39" s="70">
        <v>3294</v>
      </c>
      <c r="I39" s="70">
        <v>3278</v>
      </c>
      <c r="J39" s="70">
        <v>3288</v>
      </c>
      <c r="K39" s="69">
        <v>3172</v>
      </c>
      <c r="L39" s="69">
        <v>3271</v>
      </c>
      <c r="M39" s="265">
        <v>3404.1691078196745</v>
      </c>
      <c r="N39" s="70">
        <v>3575.0181424756702</v>
      </c>
      <c r="O39" s="70">
        <v>3673.4534236531972</v>
      </c>
      <c r="P39" s="70">
        <v>3839.7141952353304</v>
      </c>
      <c r="Q39" s="70">
        <v>3993.5288859006523</v>
      </c>
      <c r="R39" s="70">
        <v>4151.3242458723917</v>
      </c>
      <c r="S39" s="70">
        <v>4297.6204994385525</v>
      </c>
      <c r="T39" s="265">
        <v>4334.7164069754472</v>
      </c>
      <c r="U39" s="70">
        <v>3572.3912391502445</v>
      </c>
      <c r="V39" s="70">
        <v>3668.056940996104</v>
      </c>
      <c r="W39" s="70">
        <v>3831.2562116485929</v>
      </c>
      <c r="X39" s="70">
        <v>3981.8041260376285</v>
      </c>
      <c r="Y39" s="70">
        <v>4136.0947942294843</v>
      </c>
      <c r="Z39" s="70">
        <v>4278.7080661456821</v>
      </c>
      <c r="AA39" s="70">
        <v>4312.4696179748871</v>
      </c>
      <c r="AC39" s="76" t="s">
        <v>64</v>
      </c>
      <c r="AJ39" s="36"/>
      <c r="AK39" s="36"/>
      <c r="AL39" s="36"/>
      <c r="AM39" s="36"/>
      <c r="AN39" s="36"/>
      <c r="AO39" s="36"/>
      <c r="AP39" s="36"/>
      <c r="AQ39" s="36"/>
      <c r="AR39" s="36"/>
      <c r="AS39" s="36"/>
      <c r="AT39" s="65"/>
      <c r="AU39" s="273">
        <v>53</v>
      </c>
      <c r="AV39" s="102" t="s">
        <v>112</v>
      </c>
      <c r="AW39" s="18">
        <v>53</v>
      </c>
      <c r="BJ39" s="275"/>
    </row>
    <row r="40" spans="1:62" x14ac:dyDescent="0.25">
      <c r="A40" t="str">
        <f t="shared" si="0"/>
        <v>10. Verv. voedingsmiddelen</v>
      </c>
      <c r="B40" s="275">
        <v>10</v>
      </c>
      <c r="C40" s="5" t="s">
        <v>10</v>
      </c>
      <c r="D40" s="70">
        <v>5668</v>
      </c>
      <c r="E40" s="70">
        <v>5746</v>
      </c>
      <c r="F40" s="70">
        <v>5911</v>
      </c>
      <c r="G40" s="70">
        <v>5969</v>
      </c>
      <c r="H40" s="70">
        <v>6198</v>
      </c>
      <c r="I40" s="70">
        <v>6129</v>
      </c>
      <c r="J40" s="70">
        <v>6146</v>
      </c>
      <c r="K40" s="69">
        <v>6276</v>
      </c>
      <c r="L40" s="69">
        <v>6225</v>
      </c>
      <c r="M40" s="265">
        <v>5973.9182881631768</v>
      </c>
      <c r="N40" s="70">
        <v>6273.7383441944658</v>
      </c>
      <c r="O40" s="70">
        <v>6446.4807397106351</v>
      </c>
      <c r="P40" s="70">
        <v>6738.2489311547961</v>
      </c>
      <c r="Q40" s="70">
        <v>7008.1757075428986</v>
      </c>
      <c r="R40" s="70">
        <v>7285.0880925819092</v>
      </c>
      <c r="S40" s="70">
        <v>7541.82089197812</v>
      </c>
      <c r="T40" s="265">
        <v>7606.9198672145776</v>
      </c>
      <c r="U40" s="70">
        <v>6269.1284363667519</v>
      </c>
      <c r="V40" s="70">
        <v>6437.0105443660777</v>
      </c>
      <c r="W40" s="70">
        <v>6723.4061600616296</v>
      </c>
      <c r="X40" s="70">
        <v>6987.6001264975439</v>
      </c>
      <c r="Y40" s="70">
        <v>7258.3621877262203</v>
      </c>
      <c r="Z40" s="70">
        <v>7508.6317854609315</v>
      </c>
      <c r="AA40" s="70">
        <v>7567.8793567540142</v>
      </c>
      <c r="AC40" s="42" t="s">
        <v>54</v>
      </c>
      <c r="AD40" s="2">
        <f t="shared" ref="AD40:AJ40" si="7">AD29</f>
        <v>2793.5323990090346</v>
      </c>
      <c r="AE40" s="2">
        <f t="shared" si="7"/>
        <v>3180.8368490541543</v>
      </c>
      <c r="AF40" s="2">
        <f t="shared" si="7"/>
        <v>3313.9647133452809</v>
      </c>
      <c r="AG40" s="2">
        <f t="shared" si="7"/>
        <v>3585.7279049141316</v>
      </c>
      <c r="AH40" s="2">
        <f t="shared" si="7"/>
        <v>3990.9312737122154</v>
      </c>
      <c r="AI40" s="2">
        <f t="shared" si="7"/>
        <v>4412.5814837183207</v>
      </c>
      <c r="AJ40" s="2">
        <f t="shared" si="7"/>
        <v>4710.4027002231733</v>
      </c>
      <c r="AK40" s="2">
        <f t="shared" ref="AK40" si="8">AK29</f>
        <v>5152.9681802814084</v>
      </c>
      <c r="AL40" s="2">
        <f>AL29</f>
        <v>5671.0985588267749</v>
      </c>
      <c r="AM40" s="14">
        <f>IF('Tool NACE-sectoren'!$C$47='data NACE'!$AG$11,'data NACE'!AM29,'data NACE'!AM36)</f>
        <v>5707.4498717840534</v>
      </c>
      <c r="AN40" s="14">
        <f>IF('Tool NACE-sectoren'!$C$47='data NACE'!$AG$11,'data NACE'!AN29,'data NACE'!AN36)</f>
        <v>5717.6976919145518</v>
      </c>
      <c r="AO40" s="14">
        <f>IF('Tool NACE-sectoren'!$C$47='data NACE'!$AG$11,'data NACE'!AO29,'data NACE'!AO36)</f>
        <v>5873.9878409424819</v>
      </c>
      <c r="AP40" s="14">
        <f>IF('Tool NACE-sectoren'!$C$47='data NACE'!$AG$11,'data NACE'!AP29,'data NACE'!AP36)</f>
        <v>5878.526137218636</v>
      </c>
      <c r="AQ40" s="14">
        <f>IF('Tool NACE-sectoren'!$C$47='data NACE'!$AG$11,'data NACE'!AQ29,'data NACE'!AQ36)</f>
        <v>5831.6670320323947</v>
      </c>
      <c r="AR40" s="14">
        <f>IF('Tool NACE-sectoren'!$C$47='data NACE'!$AG$11,'data NACE'!AR29,'data NACE'!AR36)</f>
        <v>5760.7603974742469</v>
      </c>
      <c r="AS40" s="14">
        <f>IF('Tool NACE-sectoren'!$C$47='data NACE'!$AG$11,'data NACE'!AS29,'data NACE'!AS36)</f>
        <v>5714.5509179217343</v>
      </c>
      <c r="AT40" s="65"/>
      <c r="AU40" s="273">
        <v>55</v>
      </c>
      <c r="AV40" s="102" t="s">
        <v>113</v>
      </c>
      <c r="AW40" s="18">
        <v>55</v>
      </c>
      <c r="BJ40" s="275"/>
    </row>
    <row r="41" spans="1:62" x14ac:dyDescent="0.25">
      <c r="A41" t="str">
        <f t="shared" si="0"/>
        <v>10. Verv. voedingsmiddelen</v>
      </c>
      <c r="B41" s="275">
        <v>10</v>
      </c>
      <c r="C41" s="5" t="s">
        <v>11</v>
      </c>
      <c r="D41" s="70">
        <v>6613</v>
      </c>
      <c r="E41" s="70">
        <v>6432</v>
      </c>
      <c r="F41" s="70">
        <v>6296</v>
      </c>
      <c r="G41" s="70">
        <v>6251</v>
      </c>
      <c r="H41" s="70">
        <v>6271</v>
      </c>
      <c r="I41" s="70">
        <v>6416</v>
      </c>
      <c r="J41" s="70">
        <v>6707</v>
      </c>
      <c r="K41" s="69">
        <v>6865</v>
      </c>
      <c r="L41" s="69">
        <v>7187</v>
      </c>
      <c r="M41" s="265">
        <v>7274.3698286932085</v>
      </c>
      <c r="N41" s="70">
        <v>7174.1441945405059</v>
      </c>
      <c r="O41" s="70">
        <v>7083.9123938467519</v>
      </c>
      <c r="P41" s="70">
        <v>7121.1541196785538</v>
      </c>
      <c r="Q41" s="70">
        <v>7099.6027323326734</v>
      </c>
      <c r="R41" s="70">
        <v>7172.5550260099308</v>
      </c>
      <c r="S41" s="70">
        <v>7462.6120656049807</v>
      </c>
      <c r="T41" s="265">
        <v>7742.8112536338813</v>
      </c>
      <c r="U41" s="70">
        <v>7168.8726735325899</v>
      </c>
      <c r="V41" s="70">
        <v>7073.5057802412812</v>
      </c>
      <c r="W41" s="70">
        <v>7105.4678988818032</v>
      </c>
      <c r="X41" s="70">
        <v>7078.7587270587092</v>
      </c>
      <c r="Y41" s="70">
        <v>7146.2419573467614</v>
      </c>
      <c r="Z41" s="70">
        <v>7429.771531430335</v>
      </c>
      <c r="AA41" s="70">
        <v>7703.0733164637459</v>
      </c>
      <c r="AC41" s="10" t="s">
        <v>20</v>
      </c>
      <c r="AD41" s="17">
        <f>AD31</f>
        <v>17.502212951059999</v>
      </c>
      <c r="AE41" s="17">
        <f>AE31</f>
        <v>18.10339475605705</v>
      </c>
      <c r="AF41" s="17">
        <f>AF31</f>
        <v>19.295711232090767</v>
      </c>
      <c r="AG41" s="17">
        <f>AG31</f>
        <v>20.631575986720982</v>
      </c>
      <c r="AH41" s="17">
        <f>AH31</f>
        <v>22.862408643818984</v>
      </c>
      <c r="AI41" s="17">
        <f t="shared" ref="AI41" si="9">AI31</f>
        <v>25.121381491886368</v>
      </c>
      <c r="AJ41" s="17">
        <f>AJ31</f>
        <v>27.899114958056792</v>
      </c>
      <c r="AK41" s="17">
        <f t="shared" ref="AK41" si="10">AK31</f>
        <v>28.807272354294373</v>
      </c>
      <c r="AL41" s="17">
        <f>AL31</f>
        <v>29.145919877887195</v>
      </c>
      <c r="AM41" s="36">
        <f>IF('Tool NACE-sectoren'!$C$47='data NACE'!$AG$11,'data NACE'!AM31,'data NACE'!AM38)</f>
        <v>28.645757702480413</v>
      </c>
      <c r="AN41" s="36">
        <f>IF('Tool NACE-sectoren'!$C$47='data NACE'!$AG$11,'data NACE'!AN31,'data NACE'!AN38)</f>
        <v>28.129130134473201</v>
      </c>
      <c r="AO41" s="36">
        <f>IF('Tool NACE-sectoren'!$C$47='data NACE'!$AG$11,'data NACE'!AO31,'data NACE'!AO38)</f>
        <v>28.261614477345987</v>
      </c>
      <c r="AP41" s="36">
        <f>IF('Tool NACE-sectoren'!$C$47='data NACE'!$AG$11,'data NACE'!AP31,'data NACE'!AP38)</f>
        <v>27.83461763683826</v>
      </c>
      <c r="AQ41" s="36">
        <f>IF('Tool NACE-sectoren'!$C$47='data NACE'!$AG$11,'data NACE'!AQ31,'data NACE'!AQ38)</f>
        <v>27.277086587026357</v>
      </c>
      <c r="AR41" s="36">
        <f>IF('Tool NACE-sectoren'!$C$47='data NACE'!$AG$11,'data NACE'!AR31,'data NACE'!AR38)</f>
        <v>26.675591766141139</v>
      </c>
      <c r="AS41" s="36">
        <f>IF('Tool NACE-sectoren'!$C$47='data NACE'!$AG$11,'data NACE'!AS31,'data NACE'!AS38)</f>
        <v>26.206604206302579</v>
      </c>
      <c r="AT41" s="65"/>
      <c r="AU41" s="273">
        <v>56</v>
      </c>
      <c r="AV41" s="102" t="s">
        <v>114</v>
      </c>
      <c r="AW41" s="18">
        <v>56</v>
      </c>
      <c r="BJ41" s="275"/>
    </row>
    <row r="42" spans="1:62" x14ac:dyDescent="0.25">
      <c r="A42" t="str">
        <f t="shared" si="0"/>
        <v>10. Verv. voedingsmiddelen</v>
      </c>
      <c r="B42" s="275">
        <v>10</v>
      </c>
      <c r="C42" s="5" t="s">
        <v>12</v>
      </c>
      <c r="D42" s="70">
        <v>6951</v>
      </c>
      <c r="E42" s="70">
        <v>6999</v>
      </c>
      <c r="F42" s="70">
        <v>7020</v>
      </c>
      <c r="G42" s="70">
        <v>7001</v>
      </c>
      <c r="H42" s="70">
        <v>7051</v>
      </c>
      <c r="I42" s="70">
        <v>7042</v>
      </c>
      <c r="J42" s="70">
        <v>6978</v>
      </c>
      <c r="K42" s="69">
        <v>6967</v>
      </c>
      <c r="L42" s="69">
        <v>7131</v>
      </c>
      <c r="M42" s="265">
        <v>7171.9567602937095</v>
      </c>
      <c r="N42" s="70">
        <v>7267.1571160059711</v>
      </c>
      <c r="O42" s="70">
        <v>7471.0013897519075</v>
      </c>
      <c r="P42" s="70">
        <v>7544.8691905239184</v>
      </c>
      <c r="Q42" s="70">
        <v>7704.0247109368229</v>
      </c>
      <c r="R42" s="70">
        <v>7797.6798270134605</v>
      </c>
      <c r="S42" s="70">
        <v>7690.2440732661762</v>
      </c>
      <c r="T42" s="265">
        <v>7593.5210981364953</v>
      </c>
      <c r="U42" s="70">
        <v>7261.8172496238603</v>
      </c>
      <c r="V42" s="70">
        <v>7460.0261234885056</v>
      </c>
      <c r="W42" s="70">
        <v>7528.2496254904818</v>
      </c>
      <c r="X42" s="70">
        <v>7681.4061592009411</v>
      </c>
      <c r="Y42" s="70">
        <v>7769.0734400345509</v>
      </c>
      <c r="Z42" s="70">
        <v>7656.4018044896202</v>
      </c>
      <c r="AA42" s="70">
        <v>7554.5493533253084</v>
      </c>
      <c r="AT42" s="65"/>
      <c r="AU42" s="273">
        <v>59</v>
      </c>
      <c r="AV42" s="102" t="s">
        <v>115</v>
      </c>
      <c r="AW42" s="18">
        <v>59</v>
      </c>
      <c r="BJ42" s="275"/>
    </row>
    <row r="43" spans="1:62" x14ac:dyDescent="0.25">
      <c r="A43" t="str">
        <f t="shared" si="0"/>
        <v>10. Verv. voedingsmiddelen</v>
      </c>
      <c r="B43" s="275">
        <v>10</v>
      </c>
      <c r="C43" s="5" t="s">
        <v>13</v>
      </c>
      <c r="D43" s="70">
        <v>8186</v>
      </c>
      <c r="E43" s="70">
        <v>7871</v>
      </c>
      <c r="F43" s="70">
        <v>7500</v>
      </c>
      <c r="G43" s="70">
        <v>7129</v>
      </c>
      <c r="H43" s="70">
        <v>7137</v>
      </c>
      <c r="I43" s="70">
        <v>7335</v>
      </c>
      <c r="J43" s="70">
        <v>7378</v>
      </c>
      <c r="K43" s="69">
        <v>7481</v>
      </c>
      <c r="L43" s="69">
        <v>7758</v>
      </c>
      <c r="M43" s="265">
        <v>7788.4631522431755</v>
      </c>
      <c r="N43" s="70">
        <v>7776.1048766770182</v>
      </c>
      <c r="O43" s="70">
        <v>7710.7907170813723</v>
      </c>
      <c r="P43" s="70">
        <v>7685.469947472171</v>
      </c>
      <c r="Q43" s="70">
        <v>7643.9961338097237</v>
      </c>
      <c r="R43" s="70">
        <v>7687.8992774555627</v>
      </c>
      <c r="S43" s="70">
        <v>7789.9482398734363</v>
      </c>
      <c r="T43" s="265">
        <v>8008.4568418104973</v>
      </c>
      <c r="U43" s="70">
        <v>7770.3910383284156</v>
      </c>
      <c r="V43" s="70">
        <v>7699.4631885739573</v>
      </c>
      <c r="W43" s="70">
        <v>7668.540672175397</v>
      </c>
      <c r="X43" s="70">
        <v>7621.5538223545163</v>
      </c>
      <c r="Y43" s="70">
        <v>7659.6956288492311</v>
      </c>
      <c r="Z43" s="70">
        <v>7755.6672054124201</v>
      </c>
      <c r="AA43" s="70">
        <v>7967.3555487032654</v>
      </c>
      <c r="AC43" s="35"/>
      <c r="AD43" s="2"/>
      <c r="AE43" s="2"/>
      <c r="AF43" s="2"/>
      <c r="AG43" s="2"/>
      <c r="AH43" s="2"/>
      <c r="AI43" s="2"/>
      <c r="AJ43" s="2"/>
      <c r="AK43" s="2"/>
      <c r="AL43" s="2"/>
      <c r="AM43" s="2"/>
      <c r="AN43" s="2"/>
      <c r="AO43" s="2"/>
      <c r="AP43" s="2"/>
      <c r="AQ43" s="2"/>
      <c r="AR43" s="2"/>
      <c r="AS43" s="2"/>
      <c r="AT43" s="65"/>
      <c r="AU43" s="273">
        <v>61</v>
      </c>
      <c r="AV43" s="102" t="s">
        <v>116</v>
      </c>
      <c r="AW43" s="18">
        <v>61</v>
      </c>
      <c r="BJ43" s="275"/>
    </row>
    <row r="44" spans="1:62" x14ac:dyDescent="0.25">
      <c r="A44" t="str">
        <f t="shared" si="0"/>
        <v>10. Verv. voedingsmiddelen</v>
      </c>
      <c r="B44" s="275">
        <v>10</v>
      </c>
      <c r="C44" s="5" t="s">
        <v>14</v>
      </c>
      <c r="D44" s="70">
        <v>8653</v>
      </c>
      <c r="E44" s="70">
        <v>8657</v>
      </c>
      <c r="F44" s="70">
        <v>8533</v>
      </c>
      <c r="G44" s="70">
        <v>8588</v>
      </c>
      <c r="H44" s="70">
        <v>8422</v>
      </c>
      <c r="I44" s="70">
        <v>8101</v>
      </c>
      <c r="J44" s="70">
        <v>8091</v>
      </c>
      <c r="K44" s="69">
        <v>7847</v>
      </c>
      <c r="L44" s="69">
        <v>7705</v>
      </c>
      <c r="M44" s="265">
        <v>7779.3372352570805</v>
      </c>
      <c r="N44" s="70">
        <v>7931.3596481140448</v>
      </c>
      <c r="O44" s="70">
        <v>8005.835845925887</v>
      </c>
      <c r="P44" s="70">
        <v>8111.5008125108625</v>
      </c>
      <c r="Q44" s="70">
        <v>8316.1018098577806</v>
      </c>
      <c r="R44" s="70">
        <v>8348.7564470714224</v>
      </c>
      <c r="S44" s="70">
        <v>8335.5091310360476</v>
      </c>
      <c r="T44" s="265">
        <v>8265.4963441292821</v>
      </c>
      <c r="U44" s="70">
        <v>7925.5317294281913</v>
      </c>
      <c r="V44" s="70">
        <v>7994.0748817008425</v>
      </c>
      <c r="W44" s="70">
        <v>8093.6330918296862</v>
      </c>
      <c r="X44" s="70">
        <v>8291.6862366885907</v>
      </c>
      <c r="Y44" s="70">
        <v>8318.1283932123479</v>
      </c>
      <c r="Z44" s="70">
        <v>8298.8272601208446</v>
      </c>
      <c r="AA44" s="70">
        <v>8223.0758635514012</v>
      </c>
      <c r="AC44" s="35"/>
      <c r="AD44" s="2"/>
      <c r="AE44" s="2"/>
      <c r="AF44" s="2"/>
      <c r="AG44" s="2"/>
      <c r="AH44" s="2"/>
      <c r="AI44" s="2"/>
      <c r="AJ44" s="2"/>
      <c r="AK44" s="2"/>
      <c r="AL44" s="2"/>
      <c r="AM44" s="2"/>
      <c r="AN44" s="2"/>
      <c r="AO44" s="2"/>
      <c r="AP44" s="2"/>
      <c r="AQ44" s="2"/>
      <c r="AR44" s="2"/>
      <c r="AS44" s="2"/>
      <c r="AT44" s="65"/>
      <c r="AU44" s="273">
        <v>62</v>
      </c>
      <c r="AV44" s="102" t="s">
        <v>117</v>
      </c>
      <c r="AW44" s="18">
        <v>62</v>
      </c>
      <c r="BJ44" s="275"/>
    </row>
    <row r="45" spans="1:62" x14ac:dyDescent="0.25">
      <c r="A45" t="str">
        <f t="shared" si="0"/>
        <v>10. Verv. voedingsmiddelen</v>
      </c>
      <c r="B45" s="275">
        <v>10</v>
      </c>
      <c r="C45" s="5" t="s">
        <v>15</v>
      </c>
      <c r="D45" s="70">
        <v>7960</v>
      </c>
      <c r="E45" s="70">
        <v>8241</v>
      </c>
      <c r="F45" s="70">
        <v>8296</v>
      </c>
      <c r="G45" s="70">
        <v>8298</v>
      </c>
      <c r="H45" s="70">
        <v>8480</v>
      </c>
      <c r="I45" s="70">
        <v>8405</v>
      </c>
      <c r="J45" s="70">
        <v>8466</v>
      </c>
      <c r="K45" s="69">
        <v>8578</v>
      </c>
      <c r="L45" s="69">
        <v>8748</v>
      </c>
      <c r="M45" s="265">
        <v>8474.6154449473397</v>
      </c>
      <c r="N45" s="70">
        <v>8303.8581108977669</v>
      </c>
      <c r="O45" s="70">
        <v>8179.6710982744817</v>
      </c>
      <c r="P45" s="70">
        <v>7999.0749366481405</v>
      </c>
      <c r="Q45" s="70">
        <v>7802.5570033765698</v>
      </c>
      <c r="R45" s="70">
        <v>7881.6079324207403</v>
      </c>
      <c r="S45" s="70">
        <v>8036.695718900859</v>
      </c>
      <c r="T45" s="265">
        <v>8114.6228692782734</v>
      </c>
      <c r="U45" s="70">
        <v>8297.7564824259462</v>
      </c>
      <c r="V45" s="70">
        <v>8167.6547615657555</v>
      </c>
      <c r="W45" s="70">
        <v>7981.4548636210384</v>
      </c>
      <c r="X45" s="70">
        <v>7779.6491667749433</v>
      </c>
      <c r="Y45" s="70">
        <v>7852.6936487450002</v>
      </c>
      <c r="Z45" s="70">
        <v>8001.3288288511749</v>
      </c>
      <c r="AA45" s="70">
        <v>8072.9767070284361</v>
      </c>
      <c r="AC45" s="35"/>
      <c r="AD45" s="2"/>
      <c r="AE45" s="2"/>
      <c r="AF45" s="2"/>
      <c r="AG45" s="2"/>
      <c r="AH45" s="2"/>
      <c r="AI45" s="17"/>
      <c r="AJ45" s="17"/>
      <c r="AK45" s="17"/>
      <c r="AL45" s="17"/>
      <c r="AM45" s="17"/>
      <c r="AN45" s="17"/>
      <c r="AO45" s="17"/>
      <c r="AP45" s="17"/>
      <c r="AQ45" s="17"/>
      <c r="AR45" s="17"/>
      <c r="AS45" s="17"/>
      <c r="AT45" s="65"/>
      <c r="AU45" s="273">
        <v>64</v>
      </c>
      <c r="AV45" s="102" t="s">
        <v>118</v>
      </c>
      <c r="AW45" s="18">
        <v>64</v>
      </c>
      <c r="BJ45" s="275"/>
    </row>
    <row r="46" spans="1:62" x14ac:dyDescent="0.25">
      <c r="A46" t="str">
        <f t="shared" si="0"/>
        <v>10. Verv. voedingsmiddelen</v>
      </c>
      <c r="B46" s="275">
        <v>10</v>
      </c>
      <c r="C46" s="5" t="s">
        <v>16</v>
      </c>
      <c r="D46" s="70">
        <v>4800</v>
      </c>
      <c r="E46" s="70">
        <v>5082</v>
      </c>
      <c r="F46" s="70">
        <v>5488</v>
      </c>
      <c r="G46" s="70">
        <v>6066</v>
      </c>
      <c r="H46" s="70">
        <v>6702</v>
      </c>
      <c r="I46" s="70">
        <v>7213</v>
      </c>
      <c r="J46" s="70">
        <v>7645</v>
      </c>
      <c r="K46" s="69">
        <v>7836</v>
      </c>
      <c r="L46" s="69">
        <v>8105</v>
      </c>
      <c r="M46" s="265">
        <v>8115.0611973450941</v>
      </c>
      <c r="N46" s="70">
        <v>7956.2137979469198</v>
      </c>
      <c r="O46" s="70">
        <v>7923.7995256804861</v>
      </c>
      <c r="P46" s="70">
        <v>7947.1591553102044</v>
      </c>
      <c r="Q46" s="70">
        <v>7992.2297235589422</v>
      </c>
      <c r="R46" s="70">
        <v>7743.515658584126</v>
      </c>
      <c r="S46" s="70">
        <v>7575.2230503224837</v>
      </c>
      <c r="T46" s="265">
        <v>7460.3502852602323</v>
      </c>
      <c r="U46" s="70">
        <v>7950.3676165708512</v>
      </c>
      <c r="V46" s="70">
        <v>7912.1590768202495</v>
      </c>
      <c r="W46" s="70">
        <v>7929.6534404889799</v>
      </c>
      <c r="X46" s="70">
        <v>7968.765019294593</v>
      </c>
      <c r="Y46" s="70">
        <v>7715.107977014628</v>
      </c>
      <c r="Z46" s="70">
        <v>7541.8869517449903</v>
      </c>
      <c r="AA46" s="70">
        <v>7422.0620045322594</v>
      </c>
      <c r="AC46" s="35"/>
      <c r="AT46" s="65"/>
      <c r="AU46" s="273">
        <v>65</v>
      </c>
      <c r="AV46" s="102" t="s">
        <v>119</v>
      </c>
      <c r="AW46" s="18">
        <v>65</v>
      </c>
      <c r="BJ46" s="275"/>
    </row>
    <row r="47" spans="1:62" x14ac:dyDescent="0.25">
      <c r="A47" t="str">
        <f t="shared" si="0"/>
        <v>10. Verv. voedingsmiddelen</v>
      </c>
      <c r="B47" s="275">
        <v>10</v>
      </c>
      <c r="C47" s="5" t="s">
        <v>17</v>
      </c>
      <c r="D47" s="70">
        <v>1437</v>
      </c>
      <c r="E47" s="70">
        <v>1507</v>
      </c>
      <c r="F47" s="70">
        <v>1656</v>
      </c>
      <c r="G47" s="70">
        <v>1837</v>
      </c>
      <c r="H47" s="70">
        <v>1955</v>
      </c>
      <c r="I47" s="70">
        <v>2297</v>
      </c>
      <c r="J47" s="70">
        <v>2635</v>
      </c>
      <c r="K47" s="69">
        <v>2900</v>
      </c>
      <c r="L47" s="69">
        <v>3248</v>
      </c>
      <c r="M47" s="265">
        <v>3608.1955049675644</v>
      </c>
      <c r="N47" s="70">
        <v>3916.5237622484624</v>
      </c>
      <c r="O47" s="70">
        <v>4046.2493727048604</v>
      </c>
      <c r="P47" s="70">
        <v>4107.179012202052</v>
      </c>
      <c r="Q47" s="70">
        <v>4056.986330118154</v>
      </c>
      <c r="R47" s="70">
        <v>4092.2906849456867</v>
      </c>
      <c r="S47" s="70">
        <v>4008.7733124153906</v>
      </c>
      <c r="T47" s="265">
        <v>3994.0112264479908</v>
      </c>
      <c r="U47" s="70">
        <v>3913.6459225046765</v>
      </c>
      <c r="V47" s="70">
        <v>4040.3052345743977</v>
      </c>
      <c r="W47" s="70">
        <v>4098.1318667879223</v>
      </c>
      <c r="X47" s="70">
        <v>4045.0752630275624</v>
      </c>
      <c r="Y47" s="70">
        <v>4077.2778024523332</v>
      </c>
      <c r="Z47" s="70">
        <v>3991.1320018652259</v>
      </c>
      <c r="AA47" s="70">
        <v>3973.5130169509034</v>
      </c>
      <c r="AC47" s="35"/>
      <c r="AT47" s="65"/>
      <c r="AU47" s="273">
        <v>66</v>
      </c>
      <c r="AV47" s="102" t="s">
        <v>120</v>
      </c>
      <c r="AW47" s="18">
        <v>66</v>
      </c>
      <c r="BJ47" s="275"/>
    </row>
    <row r="48" spans="1:62" x14ac:dyDescent="0.25">
      <c r="A48" t="str">
        <f t="shared" si="0"/>
        <v>10. Verv. voedingsmiddelen</v>
      </c>
      <c r="B48" s="275">
        <v>10</v>
      </c>
      <c r="C48" s="5" t="s">
        <v>156</v>
      </c>
      <c r="D48" s="70">
        <v>335</v>
      </c>
      <c r="E48" s="70">
        <v>329</v>
      </c>
      <c r="F48" s="70">
        <v>348</v>
      </c>
      <c r="G48" s="70">
        <v>367</v>
      </c>
      <c r="H48" s="70">
        <v>411</v>
      </c>
      <c r="I48" s="70">
        <v>453</v>
      </c>
      <c r="J48" s="70">
        <v>517</v>
      </c>
      <c r="K48" s="69">
        <v>601</v>
      </c>
      <c r="L48" s="69">
        <v>712</v>
      </c>
      <c r="M48" s="265">
        <v>768.57744335376105</v>
      </c>
      <c r="N48" s="70">
        <v>831.77199161018882</v>
      </c>
      <c r="O48" s="70">
        <v>1128.4043116234111</v>
      </c>
      <c r="P48" s="70">
        <v>1237.8283478720978</v>
      </c>
      <c r="Q48" s="70">
        <v>1386.6839837411617</v>
      </c>
      <c r="R48" s="70">
        <v>1521.9594000295108</v>
      </c>
      <c r="S48" s="70">
        <v>1632.1547609818779</v>
      </c>
      <c r="T48" s="265">
        <v>1959.1530227017531</v>
      </c>
      <c r="U48" s="70">
        <v>831.1608102053176</v>
      </c>
      <c r="V48" s="70">
        <v>1126.7466305272962</v>
      </c>
      <c r="W48" s="70">
        <v>1235.1017043467825</v>
      </c>
      <c r="X48" s="70">
        <v>1382.6127632292332</v>
      </c>
      <c r="Y48" s="70">
        <v>1516.3759751480991</v>
      </c>
      <c r="Z48" s="70">
        <v>1624.9721774929999</v>
      </c>
      <c r="AA48" s="70">
        <v>1949.0981863932668</v>
      </c>
      <c r="AC48" s="35"/>
      <c r="AT48" s="65"/>
      <c r="AU48" s="273">
        <v>68</v>
      </c>
      <c r="AV48" s="102" t="s">
        <v>121</v>
      </c>
      <c r="AW48" s="18">
        <v>68</v>
      </c>
      <c r="BJ48" s="275"/>
    </row>
    <row r="49" spans="1:62" x14ac:dyDescent="0.25">
      <c r="A49" t="str">
        <f t="shared" si="0"/>
        <v>10. Verv. voedingsmiddelen</v>
      </c>
      <c r="B49" s="275">
        <v>10</v>
      </c>
      <c r="C49" s="5" t="s">
        <v>6</v>
      </c>
      <c r="D49" s="70">
        <v>6572</v>
      </c>
      <c r="E49" s="70">
        <v>6918</v>
      </c>
      <c r="F49" s="70">
        <v>7492</v>
      </c>
      <c r="G49" s="70">
        <v>8270</v>
      </c>
      <c r="H49" s="70">
        <v>9068</v>
      </c>
      <c r="I49" s="70">
        <v>9963</v>
      </c>
      <c r="J49" s="70">
        <v>10797</v>
      </c>
      <c r="K49" s="69">
        <v>11337</v>
      </c>
      <c r="L49" s="69">
        <v>12065</v>
      </c>
      <c r="M49" s="265">
        <v>12491.834145666418</v>
      </c>
      <c r="N49" s="70">
        <v>12704.509551805571</v>
      </c>
      <c r="O49" s="70">
        <v>13098.453210008758</v>
      </c>
      <c r="P49" s="70">
        <v>13292.166515384353</v>
      </c>
      <c r="Q49" s="70">
        <v>13435.900037418258</v>
      </c>
      <c r="R49" s="70">
        <v>13357.765743559325</v>
      </c>
      <c r="S49" s="70">
        <v>13216.151123719752</v>
      </c>
      <c r="T49" s="265">
        <v>13413.514534409976</v>
      </c>
      <c r="U49" s="70">
        <v>12695.174349280845</v>
      </c>
      <c r="V49" s="70">
        <v>13079.210941921943</v>
      </c>
      <c r="W49" s="70">
        <v>13262.887011623685</v>
      </c>
      <c r="X49" s="70">
        <v>13396.453045551389</v>
      </c>
      <c r="Y49" s="70">
        <v>13308.76175461506</v>
      </c>
      <c r="Z49" s="70">
        <v>13157.991131103216</v>
      </c>
      <c r="AA49" s="70">
        <v>13344.673207876429</v>
      </c>
      <c r="AC49" s="35"/>
      <c r="AT49" s="65"/>
      <c r="AU49" s="273">
        <v>69</v>
      </c>
      <c r="AV49" s="102" t="s">
        <v>122</v>
      </c>
      <c r="AW49" s="18">
        <v>69</v>
      </c>
      <c r="BJ49" s="275"/>
    </row>
    <row r="50" spans="1:62" x14ac:dyDescent="0.25">
      <c r="A50" t="str">
        <f t="shared" si="0"/>
        <v>10. Verv. voedingsmiddelen</v>
      </c>
      <c r="B50" s="275">
        <v>10</v>
      </c>
      <c r="C50" s="5" t="s">
        <v>157</v>
      </c>
      <c r="D50" s="267">
        <v>1.0153917987931833</v>
      </c>
      <c r="E50" s="266"/>
      <c r="F50" s="266"/>
      <c r="G50" s="266"/>
      <c r="H50" s="266"/>
      <c r="I50" s="266"/>
      <c r="J50" s="266"/>
      <c r="K50" s="334"/>
      <c r="L50" s="334"/>
      <c r="M50" s="269"/>
      <c r="N50" s="266"/>
      <c r="O50" s="266"/>
      <c r="P50" s="266"/>
      <c r="Q50" s="266"/>
      <c r="R50" s="266"/>
      <c r="S50" s="266"/>
      <c r="T50" s="269"/>
      <c r="U50" s="266"/>
      <c r="V50" s="266"/>
      <c r="W50" s="266"/>
      <c r="X50" s="266"/>
      <c r="Y50" s="266"/>
      <c r="Z50" s="266"/>
      <c r="AA50" s="266"/>
      <c r="AC50" s="35"/>
      <c r="AT50" s="65"/>
      <c r="AU50" s="273">
        <v>70</v>
      </c>
      <c r="AV50" s="102" t="s">
        <v>123</v>
      </c>
      <c r="AW50" s="18">
        <v>70</v>
      </c>
      <c r="BJ50" s="275"/>
    </row>
    <row r="51" spans="1:62" x14ac:dyDescent="0.25">
      <c r="A51" t="str">
        <f t="shared" si="0"/>
        <v>10. Verv. voedingsmiddelen</v>
      </c>
      <c r="B51" s="275">
        <v>10</v>
      </c>
      <c r="C51" s="5" t="s">
        <v>158</v>
      </c>
      <c r="D51" s="266"/>
      <c r="E51" s="267">
        <v>7.3146842278585256E-3</v>
      </c>
      <c r="F51" s="267">
        <v>7.1063730130185299E-3</v>
      </c>
      <c r="G51" s="267">
        <v>6.2374075315339006E-3</v>
      </c>
      <c r="H51" s="267">
        <v>-8.7604532384910616E-4</v>
      </c>
      <c r="I51" s="267">
        <v>1.5684484161995194E-3</v>
      </c>
      <c r="J51" s="267">
        <v>-2.7174774500939858E-3</v>
      </c>
      <c r="K51" s="333">
        <v>1.7919101217425126E-3</v>
      </c>
      <c r="L51" s="333">
        <v>-6.0042432955330627E-3</v>
      </c>
      <c r="M51" s="268">
        <v>5.1607835934717183E-3</v>
      </c>
      <c r="N51" s="267">
        <v>2.1951426407263996E-3</v>
      </c>
      <c r="O51" s="267">
        <v>2.1951426407266217E-3</v>
      </c>
      <c r="P51" s="267">
        <v>2.1951426407262886E-3</v>
      </c>
      <c r="Q51" s="267">
        <v>2.1951426407265107E-3</v>
      </c>
      <c r="R51" s="267">
        <v>2.1951426407266217E-3</v>
      </c>
      <c r="S51" s="267">
        <v>2.1951426407265107E-3</v>
      </c>
      <c r="T51" s="268">
        <v>2.1951426407263996E-3</v>
      </c>
      <c r="U51" s="267">
        <v>2.5665817680280423E-3</v>
      </c>
      <c r="V51" s="267">
        <v>2.5665817680281533E-3</v>
      </c>
      <c r="W51" s="267">
        <v>2.5665817680282643E-3</v>
      </c>
      <c r="X51" s="267">
        <v>2.5665817680280423E-3</v>
      </c>
      <c r="Y51" s="267">
        <v>2.5665817680282643E-3</v>
      </c>
      <c r="Z51" s="267">
        <v>2.5665817680280423E-3</v>
      </c>
      <c r="AA51" s="267">
        <v>2.5665817680281533E-3</v>
      </c>
      <c r="AC51" s="35"/>
      <c r="AT51" s="65"/>
      <c r="AU51" s="273">
        <v>71</v>
      </c>
      <c r="AV51" s="102" t="s">
        <v>124</v>
      </c>
      <c r="AW51" s="18">
        <v>71</v>
      </c>
      <c r="BJ51" s="275"/>
    </row>
    <row r="52" spans="1:62" x14ac:dyDescent="0.25">
      <c r="A52" t="str">
        <f t="shared" si="0"/>
        <v>10. Verv. voedingsmiddelen</v>
      </c>
      <c r="B52" s="275">
        <v>10</v>
      </c>
      <c r="C52" s="5" t="s">
        <v>159</v>
      </c>
      <c r="D52" s="270"/>
      <c r="E52" s="70">
        <v>384.39969399452838</v>
      </c>
      <c r="F52" s="70">
        <v>288.47266492433135</v>
      </c>
      <c r="G52" s="70">
        <v>279.63606572948231</v>
      </c>
      <c r="H52" s="70">
        <v>233.01096237071144</v>
      </c>
      <c r="I52" s="70">
        <v>212.41301500761037</v>
      </c>
      <c r="J52" s="70">
        <v>178.85310510513443</v>
      </c>
      <c r="K52" s="69">
        <v>183.09278923622716</v>
      </c>
      <c r="L52" s="69">
        <v>188.72551581800468</v>
      </c>
      <c r="M52" s="265">
        <v>218.25444344067284</v>
      </c>
      <c r="N52" s="70">
        <v>238.1873468183642</v>
      </c>
      <c r="O52" s="70">
        <v>250.1415350452983</v>
      </c>
      <c r="P52" s="70">
        <v>257.02898326375981</v>
      </c>
      <c r="Q52" s="70">
        <v>268.6621339119327</v>
      </c>
      <c r="R52" s="70">
        <v>279.42444092749872</v>
      </c>
      <c r="S52" s="70">
        <v>290.46527260815213</v>
      </c>
      <c r="T52" s="265">
        <v>300.70151980466954</v>
      </c>
      <c r="U52" s="70">
        <v>238.34669001217213</v>
      </c>
      <c r="V52" s="70">
        <v>250.12494982227736</v>
      </c>
      <c r="W52" s="70">
        <v>256.82309044351592</v>
      </c>
      <c r="X52" s="70">
        <v>268.24966907119591</v>
      </c>
      <c r="Y52" s="70">
        <v>278.79044890508771</v>
      </c>
      <c r="Z52" s="70">
        <v>289.5932818133648</v>
      </c>
      <c r="AA52" s="70">
        <v>299.57850882072779</v>
      </c>
      <c r="AC52" s="35"/>
      <c r="AT52" s="65"/>
      <c r="AU52" s="273">
        <v>72</v>
      </c>
      <c r="AV52" s="102" t="s">
        <v>125</v>
      </c>
      <c r="AW52" s="18">
        <v>72</v>
      </c>
      <c r="BJ52" s="275"/>
    </row>
    <row r="53" spans="1:62" x14ac:dyDescent="0.25">
      <c r="A53" t="str">
        <f t="shared" si="0"/>
        <v>10. Verv. voedingsmiddelen</v>
      </c>
      <c r="B53" s="275">
        <v>10</v>
      </c>
      <c r="C53" s="5" t="s">
        <v>160</v>
      </c>
      <c r="D53" s="270"/>
      <c r="E53" s="70">
        <v>1285.6235182198545</v>
      </c>
      <c r="F53" s="70">
        <v>1268.5943446148226</v>
      </c>
      <c r="G53" s="70">
        <v>1230.2437466453453</v>
      </c>
      <c r="H53" s="70">
        <v>1131.970337424887</v>
      </c>
      <c r="I53" s="70">
        <v>1096.0913486877382</v>
      </c>
      <c r="J53" s="70">
        <v>1076.7180212878875</v>
      </c>
      <c r="K53" s="69">
        <v>1094.829567371761</v>
      </c>
      <c r="L53" s="69">
        <v>1031.4747947007988</v>
      </c>
      <c r="M53" s="265">
        <v>1100.1885373380183</v>
      </c>
      <c r="N53" s="70">
        <v>1134.8839221632641</v>
      </c>
      <c r="O53" s="70">
        <v>1191.8416749678518</v>
      </c>
      <c r="P53" s="70">
        <v>1224.6580875618613</v>
      </c>
      <c r="Q53" s="70">
        <v>1280.0862024935182</v>
      </c>
      <c r="R53" s="70">
        <v>1331.3650355654731</v>
      </c>
      <c r="S53" s="70">
        <v>1383.970946538735</v>
      </c>
      <c r="T53" s="265">
        <v>1432.7432785781659</v>
      </c>
      <c r="U53" s="70">
        <v>1136.1483637658598</v>
      </c>
      <c r="V53" s="70">
        <v>1192.2928422588357</v>
      </c>
      <c r="W53" s="70">
        <v>1224.2214648325544</v>
      </c>
      <c r="X53" s="70">
        <v>1278.6895533577929</v>
      </c>
      <c r="Y53" s="70">
        <v>1328.9352259974287</v>
      </c>
      <c r="Z53" s="70">
        <v>1380.4300503314614</v>
      </c>
      <c r="AA53" s="70">
        <v>1428.0275199068385</v>
      </c>
      <c r="AC53" s="35"/>
      <c r="AT53" s="65"/>
      <c r="AU53" s="273">
        <v>73</v>
      </c>
      <c r="AV53" s="102" t="s">
        <v>126</v>
      </c>
      <c r="AW53" s="18">
        <v>73</v>
      </c>
      <c r="BJ53" s="275"/>
    </row>
    <row r="54" spans="1:62" x14ac:dyDescent="0.25">
      <c r="A54" t="str">
        <f t="shared" si="0"/>
        <v>10. Verv. voedingsmiddelen</v>
      </c>
      <c r="B54" s="275">
        <v>10</v>
      </c>
      <c r="C54" s="5" t="s">
        <v>161</v>
      </c>
      <c r="D54" s="270"/>
      <c r="E54" s="70">
        <v>1290.4528789602011</v>
      </c>
      <c r="F54" s="70">
        <v>1307.0144485769811</v>
      </c>
      <c r="G54" s="70">
        <v>1339.4097346558144</v>
      </c>
      <c r="H54" s="70">
        <v>1310.092110202371</v>
      </c>
      <c r="I54" s="70">
        <v>1375.5046158654714</v>
      </c>
      <c r="J54" s="70">
        <v>1333.923201320549</v>
      </c>
      <c r="K54" s="69">
        <v>1365.3377985317779</v>
      </c>
      <c r="L54" s="69">
        <v>1345.2887221465787</v>
      </c>
      <c r="M54" s="265">
        <v>1403.8589360045858</v>
      </c>
      <c r="N54" s="70">
        <v>1329.5186152118665</v>
      </c>
      <c r="O54" s="70">
        <v>1396.2447280375636</v>
      </c>
      <c r="P54" s="70">
        <v>1434.689216126744</v>
      </c>
      <c r="Q54" s="70">
        <v>1499.6233553533107</v>
      </c>
      <c r="R54" s="70">
        <v>1559.6966032019118</v>
      </c>
      <c r="S54" s="70">
        <v>1621.324525267996</v>
      </c>
      <c r="T54" s="265">
        <v>1678.4614025180633</v>
      </c>
      <c r="U54" s="70">
        <v>1331.7375622073932</v>
      </c>
      <c r="V54" s="70">
        <v>1397.5473748200791</v>
      </c>
      <c r="W54" s="70">
        <v>1434.9725451121235</v>
      </c>
      <c r="X54" s="70">
        <v>1498.8173753685051</v>
      </c>
      <c r="Y54" s="70">
        <v>1557.7128961707247</v>
      </c>
      <c r="Z54" s="70">
        <v>1618.0726115142347</v>
      </c>
      <c r="AA54" s="70">
        <v>1673.8640381633481</v>
      </c>
      <c r="AB54" s="17"/>
      <c r="AC54" s="35"/>
      <c r="AD54" s="2"/>
      <c r="AT54" s="65"/>
      <c r="AU54" s="273">
        <v>74</v>
      </c>
      <c r="AV54" s="102" t="s">
        <v>127</v>
      </c>
      <c r="AW54" s="18">
        <v>74</v>
      </c>
      <c r="BJ54" s="275"/>
    </row>
    <row r="55" spans="1:62" x14ac:dyDescent="0.25">
      <c r="A55" t="str">
        <f t="shared" si="0"/>
        <v>10. Verv. voedingsmiddelen</v>
      </c>
      <c r="B55" s="275">
        <v>10</v>
      </c>
      <c r="C55" s="5" t="s">
        <v>162</v>
      </c>
      <c r="D55" s="270"/>
      <c r="E55" s="70">
        <v>1206.6451785753497</v>
      </c>
      <c r="F55" s="70">
        <v>1172.2790427041728</v>
      </c>
      <c r="G55" s="70">
        <v>1142.0210413487021</v>
      </c>
      <c r="H55" s="70">
        <v>1089.3923718729729</v>
      </c>
      <c r="I55" s="70">
        <v>1108.2072900271457</v>
      </c>
      <c r="J55" s="70">
        <v>1106.3331011111907</v>
      </c>
      <c r="K55" s="69">
        <v>1186.7557014020313</v>
      </c>
      <c r="L55" s="69">
        <v>1161.192078644428</v>
      </c>
      <c r="M55" s="265">
        <v>1295.9003635051017</v>
      </c>
      <c r="N55" s="70">
        <v>1290.0809989108648</v>
      </c>
      <c r="O55" s="70">
        <v>1272.3063752294881</v>
      </c>
      <c r="P55" s="70">
        <v>1256.304118771013</v>
      </c>
      <c r="Q55" s="70">
        <v>1262.9087929893567</v>
      </c>
      <c r="R55" s="70">
        <v>1259.0867388499844</v>
      </c>
      <c r="S55" s="70">
        <v>1272.0245424145985</v>
      </c>
      <c r="T55" s="265">
        <v>1323.465022372864</v>
      </c>
      <c r="U55" s="70">
        <v>1292.7829844917039</v>
      </c>
      <c r="V55" s="70">
        <v>1274.0342914343394</v>
      </c>
      <c r="W55" s="70">
        <v>1257.0859234197615</v>
      </c>
      <c r="X55" s="70">
        <v>1262.766151961865</v>
      </c>
      <c r="Y55" s="70">
        <v>1258.0194641145476</v>
      </c>
      <c r="Z55" s="70">
        <v>1270.0124166189421</v>
      </c>
      <c r="AA55" s="70">
        <v>1320.4005901112537</v>
      </c>
      <c r="AB55" s="36"/>
      <c r="AD55" s="2"/>
      <c r="AT55" s="65"/>
      <c r="AU55" s="273">
        <v>77</v>
      </c>
      <c r="AV55" s="102" t="s">
        <v>128</v>
      </c>
      <c r="AW55" s="18">
        <v>77</v>
      </c>
      <c r="BJ55" s="275"/>
    </row>
    <row r="56" spans="1:62" x14ac:dyDescent="0.25">
      <c r="A56" t="str">
        <f t="shared" si="0"/>
        <v>10. Verv. voedingsmiddelen</v>
      </c>
      <c r="B56" s="275">
        <v>10</v>
      </c>
      <c r="C56" s="5" t="s">
        <v>163</v>
      </c>
      <c r="D56" s="270"/>
      <c r="E56" s="70">
        <v>1030.728703638732</v>
      </c>
      <c r="F56" s="70">
        <v>1036.3884111578577</v>
      </c>
      <c r="G56" s="70">
        <v>1033.3978829412326</v>
      </c>
      <c r="H56" s="70">
        <v>980.79965366367571</v>
      </c>
      <c r="I56" s="70">
        <v>1005.0404901636222</v>
      </c>
      <c r="J56" s="70">
        <v>973.57615176452737</v>
      </c>
      <c r="K56" s="69">
        <v>996.19447963913683</v>
      </c>
      <c r="L56" s="69">
        <v>940.30829482052638</v>
      </c>
      <c r="M56" s="265">
        <v>1042.0605296341357</v>
      </c>
      <c r="N56" s="70">
        <v>1026.7761354102131</v>
      </c>
      <c r="O56" s="70">
        <v>1040.4055334385307</v>
      </c>
      <c r="P56" s="70">
        <v>1069.5889826167386</v>
      </c>
      <c r="Q56" s="70">
        <v>1080.1642966548623</v>
      </c>
      <c r="R56" s="70">
        <v>1102.9498621066089</v>
      </c>
      <c r="S56" s="70">
        <v>1116.3580352677952</v>
      </c>
      <c r="T56" s="265">
        <v>1100.9769514542045</v>
      </c>
      <c r="U56" s="70">
        <v>1029.4400807703018</v>
      </c>
      <c r="V56" s="70">
        <v>1042.3383723364527</v>
      </c>
      <c r="W56" s="70">
        <v>1070.7886497070961</v>
      </c>
      <c r="X56" s="70">
        <v>1080.5812362714996</v>
      </c>
      <c r="Y56" s="70">
        <v>1102.5648426571788</v>
      </c>
      <c r="Z56" s="70">
        <v>1115.1483279846273</v>
      </c>
      <c r="AA56" s="70">
        <v>1098.9757963489039</v>
      </c>
      <c r="AD56" s="2"/>
      <c r="AT56" s="65"/>
      <c r="AU56" s="273">
        <v>78</v>
      </c>
      <c r="AV56" s="102" t="s">
        <v>129</v>
      </c>
      <c r="AW56" s="18">
        <v>78</v>
      </c>
      <c r="BJ56" s="275"/>
    </row>
    <row r="57" spans="1:62" x14ac:dyDescent="0.25">
      <c r="A57" t="str">
        <f t="shared" si="0"/>
        <v>10. Verv. voedingsmiddelen</v>
      </c>
      <c r="B57" s="275">
        <v>10</v>
      </c>
      <c r="C57" s="5" t="s">
        <v>164</v>
      </c>
      <c r="D57" s="270"/>
      <c r="E57" s="70">
        <v>1013.0167202966088</v>
      </c>
      <c r="F57" s="70">
        <v>972.39588272784874</v>
      </c>
      <c r="G57" s="70">
        <v>920.04471041457566</v>
      </c>
      <c r="H57" s="70">
        <v>823.82136000004243</v>
      </c>
      <c r="I57" s="70">
        <v>842.1921852243687</v>
      </c>
      <c r="J57" s="70">
        <v>834.11964544521436</v>
      </c>
      <c r="K57" s="69">
        <v>872.27976990239097</v>
      </c>
      <c r="L57" s="69">
        <v>826.13414064423739</v>
      </c>
      <c r="M57" s="265">
        <v>943.34179994135059</v>
      </c>
      <c r="N57" s="70">
        <v>923.9482122436948</v>
      </c>
      <c r="O57" s="70">
        <v>922.48214552519676</v>
      </c>
      <c r="P57" s="70">
        <v>914.73390305258056</v>
      </c>
      <c r="Q57" s="70">
        <v>911.73009095823886</v>
      </c>
      <c r="R57" s="70">
        <v>906.81003738164804</v>
      </c>
      <c r="S57" s="70">
        <v>912.01828325641497</v>
      </c>
      <c r="T57" s="265">
        <v>924.12438872860378</v>
      </c>
      <c r="U57" s="70">
        <v>926.841152199985</v>
      </c>
      <c r="V57" s="70">
        <v>924.69053807290732</v>
      </c>
      <c r="W57" s="70">
        <v>916.2499961194477</v>
      </c>
      <c r="X57" s="70">
        <v>912.57016093662048</v>
      </c>
      <c r="Y57" s="70">
        <v>906.9786411239246</v>
      </c>
      <c r="Z57" s="70">
        <v>911.51758483945787</v>
      </c>
      <c r="AA57" s="70">
        <v>922.93837541926098</v>
      </c>
      <c r="AD57" s="2"/>
      <c r="AT57" s="65"/>
      <c r="AU57" s="273">
        <v>79</v>
      </c>
      <c r="AV57" t="s">
        <v>130</v>
      </c>
      <c r="AW57" s="18">
        <v>79</v>
      </c>
      <c r="BJ57" s="275"/>
    </row>
    <row r="58" spans="1:62" x14ac:dyDescent="0.25">
      <c r="A58" t="str">
        <f t="shared" si="0"/>
        <v>10. Verv. voedingsmiddelen</v>
      </c>
      <c r="B58" s="275">
        <v>10</v>
      </c>
      <c r="C58" s="5" t="s">
        <v>165</v>
      </c>
      <c r="D58" s="270"/>
      <c r="E58" s="70">
        <v>932.7924792198279</v>
      </c>
      <c r="F58" s="70">
        <v>931.42032860731138</v>
      </c>
      <c r="G58" s="70">
        <v>910.66408993949017</v>
      </c>
      <c r="H58" s="70">
        <v>855.44350074652129</v>
      </c>
      <c r="I58" s="70">
        <v>859.49590579513131</v>
      </c>
      <c r="J58" s="70">
        <v>792.01639620597598</v>
      </c>
      <c r="K58" s="69">
        <v>827.52417373060121</v>
      </c>
      <c r="L58" s="69">
        <v>741.39214071157937</v>
      </c>
      <c r="M58" s="265">
        <v>814.00237571013986</v>
      </c>
      <c r="N58" s="70">
        <v>798.78508565223012</v>
      </c>
      <c r="O58" s="70">
        <v>814.39480051645648</v>
      </c>
      <c r="P58" s="70">
        <v>822.04204272348477</v>
      </c>
      <c r="Q58" s="70">
        <v>832.89175868662676</v>
      </c>
      <c r="R58" s="70">
        <v>853.90026111400562</v>
      </c>
      <c r="S58" s="70">
        <v>857.2532507575728</v>
      </c>
      <c r="T58" s="265">
        <v>855.89301168398856</v>
      </c>
      <c r="U58" s="70">
        <v>801.67463588587918</v>
      </c>
      <c r="V58" s="70">
        <v>816.7402403633381</v>
      </c>
      <c r="W58" s="70">
        <v>823.80373497462926</v>
      </c>
      <c r="X58" s="70">
        <v>834.06338684995251</v>
      </c>
      <c r="Y58" s="70">
        <v>854.47311816629679</v>
      </c>
      <c r="Z58" s="70">
        <v>857.19802975736832</v>
      </c>
      <c r="AA58" s="70">
        <v>855.20901342148022</v>
      </c>
      <c r="AT58" s="66"/>
      <c r="AU58" s="273">
        <v>80</v>
      </c>
      <c r="AV58" s="102" t="s">
        <v>131</v>
      </c>
      <c r="AW58" s="18">
        <v>80</v>
      </c>
      <c r="BJ58" s="275"/>
    </row>
    <row r="59" spans="1:62" x14ac:dyDescent="0.25">
      <c r="A59" t="str">
        <f t="shared" si="0"/>
        <v>10. Verv. voedingsmiddelen</v>
      </c>
      <c r="B59" s="275">
        <v>10</v>
      </c>
      <c r="C59" s="5" t="s">
        <v>166</v>
      </c>
      <c r="D59" s="266"/>
      <c r="E59" s="70">
        <v>662.49066497080173</v>
      </c>
      <c r="F59" s="70">
        <v>684.16089145242029</v>
      </c>
      <c r="G59" s="70">
        <v>681.51800757726221</v>
      </c>
      <c r="H59" s="70">
        <v>622.65487617084875</v>
      </c>
      <c r="I59" s="70">
        <v>657.04086993426711</v>
      </c>
      <c r="J59" s="70">
        <v>615.20657042841572</v>
      </c>
      <c r="K59" s="69">
        <v>657.84795944812527</v>
      </c>
      <c r="L59" s="69">
        <v>599.6754814279069</v>
      </c>
      <c r="M59" s="265">
        <v>709.23158895447636</v>
      </c>
      <c r="N59" s="70">
        <v>661.93466051511598</v>
      </c>
      <c r="O59" s="70">
        <v>648.5971588103107</v>
      </c>
      <c r="P59" s="70">
        <v>638.89716845969076</v>
      </c>
      <c r="Q59" s="70">
        <v>624.79117631019176</v>
      </c>
      <c r="R59" s="70">
        <v>609.44156755327776</v>
      </c>
      <c r="S59" s="70">
        <v>615.61607189747758</v>
      </c>
      <c r="T59" s="265">
        <v>627.72965769504401</v>
      </c>
      <c r="U59" s="70">
        <v>665.08246428020425</v>
      </c>
      <c r="V59" s="70">
        <v>651.2026846739343</v>
      </c>
      <c r="W59" s="70">
        <v>640.99238384330806</v>
      </c>
      <c r="X59" s="70">
        <v>626.37953352835439</v>
      </c>
      <c r="Y59" s="70">
        <v>610.54194997827221</v>
      </c>
      <c r="Z59" s="70">
        <v>616.27443476018243</v>
      </c>
      <c r="AA59" s="70">
        <v>627.93922975954638</v>
      </c>
      <c r="AT59" s="65"/>
      <c r="AU59" s="273">
        <v>81</v>
      </c>
      <c r="AV59" s="1" t="s">
        <v>73</v>
      </c>
      <c r="AW59" s="18">
        <v>81</v>
      </c>
      <c r="BJ59" s="275"/>
    </row>
    <row r="60" spans="1:62" x14ac:dyDescent="0.25">
      <c r="A60" t="str">
        <f t="shared" si="0"/>
        <v>10. Verv. voedingsmiddelen</v>
      </c>
      <c r="B60" s="275">
        <v>10</v>
      </c>
      <c r="C60" s="5" t="s">
        <v>167</v>
      </c>
      <c r="D60" s="266"/>
      <c r="E60" s="70">
        <v>455.05372967994521</v>
      </c>
      <c r="F60" s="70">
        <v>480.72949870482512</v>
      </c>
      <c r="G60" s="70">
        <v>514.36600309130779</v>
      </c>
      <c r="H60" s="70">
        <v>525.38918542237229</v>
      </c>
      <c r="I60" s="70">
        <v>596.8574976558848</v>
      </c>
      <c r="J60" s="70">
        <v>611.45104952139616</v>
      </c>
      <c r="K60" s="69">
        <v>682.54625933440582</v>
      </c>
      <c r="L60" s="69">
        <v>638.50809762921403</v>
      </c>
      <c r="M60" s="265">
        <v>750.91981849495244</v>
      </c>
      <c r="N60" s="70">
        <v>727.78562014158763</v>
      </c>
      <c r="O60" s="70">
        <v>713.53965818671224</v>
      </c>
      <c r="P60" s="70">
        <v>710.63263867457295</v>
      </c>
      <c r="Q60" s="70">
        <v>712.72760778483905</v>
      </c>
      <c r="R60" s="70">
        <v>716.76968592391449</v>
      </c>
      <c r="S60" s="70">
        <v>694.46418315397136</v>
      </c>
      <c r="T60" s="265">
        <v>679.37114352180913</v>
      </c>
      <c r="U60" s="70">
        <v>730.79987139072898</v>
      </c>
      <c r="V60" s="70">
        <v>715.9684308480422</v>
      </c>
      <c r="W60" s="70">
        <v>712.52757005146611</v>
      </c>
      <c r="X60" s="70">
        <v>714.10302073609432</v>
      </c>
      <c r="Y60" s="70">
        <v>717.62520449613737</v>
      </c>
      <c r="Z60" s="70">
        <v>694.78218096647981</v>
      </c>
      <c r="AA60" s="70">
        <v>679.18280347433847</v>
      </c>
      <c r="AT60" s="66"/>
      <c r="AU60" s="273">
        <v>82</v>
      </c>
      <c r="AV60" s="102" t="s">
        <v>132</v>
      </c>
      <c r="AW60" s="18">
        <v>82</v>
      </c>
      <c r="BJ60" s="275"/>
    </row>
    <row r="61" spans="1:62" x14ac:dyDescent="0.25">
      <c r="A61" t="str">
        <f t="shared" si="0"/>
        <v>10. Verv. voedingsmiddelen</v>
      </c>
      <c r="B61" s="275">
        <v>10</v>
      </c>
      <c r="C61" s="5" t="s">
        <v>168</v>
      </c>
      <c r="D61" s="266"/>
      <c r="E61" s="70">
        <v>320.16740263729366</v>
      </c>
      <c r="F61" s="70">
        <v>335.4496628728628</v>
      </c>
      <c r="G61" s="70">
        <v>367.17721195327908</v>
      </c>
      <c r="H61" s="70">
        <v>394.24209094413828</v>
      </c>
      <c r="I61" s="70">
        <v>424.34528237436467</v>
      </c>
      <c r="J61" s="70">
        <v>488.73380302369958</v>
      </c>
      <c r="K61" s="69">
        <v>572.53246305520599</v>
      </c>
      <c r="L61" s="69">
        <v>607.50278425881822</v>
      </c>
      <c r="M61" s="265">
        <v>716.6671257053639</v>
      </c>
      <c r="N61" s="70">
        <v>785.44319969179116</v>
      </c>
      <c r="O61" s="70">
        <v>852.56105198684918</v>
      </c>
      <c r="P61" s="70">
        <v>880.80012562311981</v>
      </c>
      <c r="Q61" s="70">
        <v>894.06347871384287</v>
      </c>
      <c r="R61" s="70">
        <v>883.13737984730085</v>
      </c>
      <c r="S61" s="70">
        <v>890.82254141368867</v>
      </c>
      <c r="T61" s="265">
        <v>872.6422204694004</v>
      </c>
      <c r="U61" s="70">
        <v>786.78342468129006</v>
      </c>
      <c r="V61" s="70">
        <v>853.38827612276998</v>
      </c>
      <c r="W61" s="70">
        <v>881.00691463079875</v>
      </c>
      <c r="X61" s="70">
        <v>893.61627453607582</v>
      </c>
      <c r="Y61" s="70">
        <v>882.04704100894014</v>
      </c>
      <c r="Z61" s="70">
        <v>889.0689510515557</v>
      </c>
      <c r="AA61" s="70">
        <v>870.28446780653178</v>
      </c>
      <c r="AT61" s="65"/>
      <c r="AU61" s="273">
        <v>84</v>
      </c>
      <c r="AV61" s="102" t="s">
        <v>133</v>
      </c>
      <c r="AW61" s="18">
        <v>84</v>
      </c>
      <c r="BJ61" s="275"/>
    </row>
    <row r="62" spans="1:62" x14ac:dyDescent="0.25">
      <c r="A62" t="str">
        <f t="shared" si="0"/>
        <v>10. Verv. voedingsmiddelen</v>
      </c>
      <c r="B62" s="275">
        <v>10</v>
      </c>
      <c r="C62" s="5" t="s">
        <v>169</v>
      </c>
      <c r="D62" s="266"/>
      <c r="E62" s="70">
        <v>89.011156335793359</v>
      </c>
      <c r="F62" s="70">
        <v>87.348392280395302</v>
      </c>
      <c r="G62" s="70">
        <v>92.090428321189748</v>
      </c>
      <c r="H62" s="70">
        <v>94.507716807467062</v>
      </c>
      <c r="I62" s="70">
        <v>106.84302918293373</v>
      </c>
      <c r="J62" s="70">
        <v>115.81977052142301</v>
      </c>
      <c r="K62" s="69">
        <v>134.51418198297432</v>
      </c>
      <c r="L62" s="69">
        <v>151.6839960742978</v>
      </c>
      <c r="M62" s="265">
        <v>187.64834307991322</v>
      </c>
      <c r="N62" s="70">
        <v>200.28006258156796</v>
      </c>
      <c r="O62" s="70">
        <v>216.74763938733926</v>
      </c>
      <c r="P62" s="70">
        <v>294.04569195146917</v>
      </c>
      <c r="Q62" s="70">
        <v>322.55999850226357</v>
      </c>
      <c r="R62" s="70">
        <v>361.34960431919239</v>
      </c>
      <c r="S62" s="70">
        <v>396.60040314794196</v>
      </c>
      <c r="T62" s="265">
        <v>425.31570565725599</v>
      </c>
      <c r="U62" s="70">
        <v>200.565542316391</v>
      </c>
      <c r="V62" s="70">
        <v>216.89710008081877</v>
      </c>
      <c r="W62" s="70">
        <v>294.03224224062541</v>
      </c>
      <c r="X62" s="70">
        <v>322.30824010039436</v>
      </c>
      <c r="Y62" s="70">
        <v>360.80226016078581</v>
      </c>
      <c r="Z62" s="70">
        <v>395.70868549565074</v>
      </c>
      <c r="AA62" s="70">
        <v>424.04760749388646</v>
      </c>
      <c r="AT62" s="65"/>
      <c r="AU62" s="273">
        <v>85</v>
      </c>
      <c r="AV62" s="102" t="s">
        <v>134</v>
      </c>
      <c r="AW62" s="18">
        <v>85</v>
      </c>
      <c r="BJ62" s="275"/>
    </row>
    <row r="63" spans="1:62" x14ac:dyDescent="0.25">
      <c r="A63" t="str">
        <f t="shared" si="0"/>
        <v>10. Verv. voedingsmiddelen</v>
      </c>
      <c r="B63" s="275">
        <v>10</v>
      </c>
      <c r="C63" s="5" t="s">
        <v>26</v>
      </c>
      <c r="D63" s="270"/>
      <c r="E63" s="70">
        <v>864.23228865303224</v>
      </c>
      <c r="F63" s="70">
        <v>903.52755385808314</v>
      </c>
      <c r="G63" s="70">
        <v>973.63364336577661</v>
      </c>
      <c r="H63" s="70">
        <v>1014.1389931739776</v>
      </c>
      <c r="I63" s="70">
        <v>1128.0458092131832</v>
      </c>
      <c r="J63" s="70">
        <v>1216.0046230665187</v>
      </c>
      <c r="K63" s="69">
        <v>1389.5929043725862</v>
      </c>
      <c r="L63" s="69">
        <v>1397.6948779623299</v>
      </c>
      <c r="M63" s="265">
        <v>1655.2352872802296</v>
      </c>
      <c r="N63" s="70">
        <v>1713.5088824149468</v>
      </c>
      <c r="O63" s="70">
        <v>1782.8483495609005</v>
      </c>
      <c r="P63" s="70">
        <v>1885.4784562491618</v>
      </c>
      <c r="Q63" s="70">
        <v>1929.3510850009457</v>
      </c>
      <c r="R63" s="70">
        <v>1961.2566700904079</v>
      </c>
      <c r="S63" s="70">
        <v>1981.887127715602</v>
      </c>
      <c r="T63" s="265">
        <v>1977.3290696484655</v>
      </c>
      <c r="U63" s="70">
        <v>1718.14883838841</v>
      </c>
      <c r="V63" s="70">
        <v>1786.2538070516309</v>
      </c>
      <c r="W63" s="70">
        <v>1887.5667269228904</v>
      </c>
      <c r="X63" s="70">
        <v>1930.0275353725647</v>
      </c>
      <c r="Y63" s="70">
        <v>1960.4745056658635</v>
      </c>
      <c r="Z63" s="70">
        <v>1979.5598175136863</v>
      </c>
      <c r="AA63" s="70">
        <v>1973.5148787747567</v>
      </c>
      <c r="AT63" s="65"/>
      <c r="AU63" s="273">
        <v>86</v>
      </c>
      <c r="AV63" s="102" t="s">
        <v>135</v>
      </c>
      <c r="AW63" s="18">
        <v>86</v>
      </c>
      <c r="BJ63" s="275"/>
    </row>
    <row r="64" spans="1:62" x14ac:dyDescent="0.25">
      <c r="A64" t="str">
        <f t="shared" si="0"/>
        <v>10. Verv. voedingsmiddelen</v>
      </c>
      <c r="B64" s="275">
        <v>10</v>
      </c>
      <c r="C64" s="5" t="s">
        <v>19</v>
      </c>
      <c r="D64" s="270"/>
      <c r="E64" s="70">
        <v>8670.3821265289353</v>
      </c>
      <c r="F64" s="70">
        <v>8564.2535686238298</v>
      </c>
      <c r="G64" s="70">
        <v>8510.5689226176819</v>
      </c>
      <c r="H64" s="70">
        <v>8061.3241656260079</v>
      </c>
      <c r="I64" s="70">
        <v>8284.0315299185386</v>
      </c>
      <c r="J64" s="70">
        <v>8126.750815735415</v>
      </c>
      <c r="K64" s="69">
        <v>8573.4551436346392</v>
      </c>
      <c r="L64" s="69">
        <v>8231.8860468763887</v>
      </c>
      <c r="M64" s="265">
        <v>9182.0738618087089</v>
      </c>
      <c r="N64" s="70">
        <v>9117.6238593405596</v>
      </c>
      <c r="O64" s="70">
        <v>9319.2623011315973</v>
      </c>
      <c r="P64" s="70">
        <v>9503.420958825036</v>
      </c>
      <c r="Q64" s="70">
        <v>9690.2088923589836</v>
      </c>
      <c r="R64" s="70">
        <v>9863.9312167908156</v>
      </c>
      <c r="S64" s="70">
        <v>10050.918055724345</v>
      </c>
      <c r="T64" s="265">
        <v>10221.424302484069</v>
      </c>
      <c r="U64" s="70">
        <v>9140.2027720019105</v>
      </c>
      <c r="V64" s="70">
        <v>9335.2251008337971</v>
      </c>
      <c r="W64" s="70">
        <v>9512.5045153753254</v>
      </c>
      <c r="X64" s="70">
        <v>9692.1446027183501</v>
      </c>
      <c r="Y64" s="70">
        <v>9858.4910927793244</v>
      </c>
      <c r="Z64" s="70">
        <v>10037.806555133324</v>
      </c>
      <c r="AA64" s="70">
        <v>10200.447950726117</v>
      </c>
      <c r="AT64" s="65"/>
      <c r="AU64" s="273">
        <v>87</v>
      </c>
      <c r="AV64" s="102" t="s">
        <v>136</v>
      </c>
      <c r="AW64" s="18">
        <v>87</v>
      </c>
      <c r="BJ64" s="275"/>
    </row>
    <row r="65" spans="1:62" x14ac:dyDescent="0.25">
      <c r="A65" t="str">
        <f t="shared" si="0"/>
        <v>10. Verv. voedingsmiddelen</v>
      </c>
      <c r="B65" s="275">
        <v>10</v>
      </c>
      <c r="C65" s="5" t="s">
        <v>20</v>
      </c>
      <c r="D65" s="270"/>
      <c r="E65" s="267">
        <v>9.9676378277345365E-2</v>
      </c>
      <c r="F65" s="267">
        <v>0.10549986015923965</v>
      </c>
      <c r="G65" s="267">
        <v>0.11440288566117461</v>
      </c>
      <c r="H65" s="267">
        <v>0.12580302842780222</v>
      </c>
      <c r="I65" s="267">
        <v>0.13617111489003181</v>
      </c>
      <c r="J65" s="267">
        <v>0.14962986446096399</v>
      </c>
      <c r="K65" s="333">
        <v>0.16208085084626461</v>
      </c>
      <c r="L65" s="333">
        <v>0.1697903578843501</v>
      </c>
      <c r="M65" s="268">
        <v>0.18026813029297251</v>
      </c>
      <c r="N65" s="267">
        <v>0.1879337104545655</v>
      </c>
      <c r="O65" s="267">
        <v>0.1913078838165567</v>
      </c>
      <c r="P65" s="267">
        <v>0.19839997243290322</v>
      </c>
      <c r="Q65" s="267">
        <v>0.19910314694271411</v>
      </c>
      <c r="R65" s="267">
        <v>0.19883113811173692</v>
      </c>
      <c r="S65" s="267">
        <v>0.19718468668509825</v>
      </c>
      <c r="T65" s="268">
        <v>0.19344946566477275</v>
      </c>
      <c r="U65" s="267">
        <v>0.18797710305195961</v>
      </c>
      <c r="V65" s="267">
        <v>0.19134555275931028</v>
      </c>
      <c r="W65" s="267">
        <v>0.19843004793027577</v>
      </c>
      <c r="X65" s="267">
        <v>0.19913317583306084</v>
      </c>
      <c r="Y65" s="267">
        <v>0.19886151817916414</v>
      </c>
      <c r="Z65" s="267">
        <v>0.19721039717599873</v>
      </c>
      <c r="AA65" s="267">
        <v>0.19347335414169459</v>
      </c>
      <c r="AT65" s="65"/>
      <c r="AU65" s="273">
        <v>88</v>
      </c>
      <c r="AV65" s="104" t="s">
        <v>137</v>
      </c>
      <c r="AW65" s="18">
        <v>88</v>
      </c>
      <c r="BJ65" s="275"/>
    </row>
    <row r="66" spans="1:62" x14ac:dyDescent="0.25">
      <c r="A66" t="str">
        <f t="shared" si="0"/>
        <v>10. Verv. voedingsmiddelen</v>
      </c>
      <c r="B66" s="275">
        <v>10</v>
      </c>
      <c r="C66" s="5" t="s">
        <v>29</v>
      </c>
      <c r="D66" s="270"/>
      <c r="E66" s="70">
        <v>8670.3821265289353</v>
      </c>
      <c r="F66" s="70">
        <v>8564.2535686238298</v>
      </c>
      <c r="G66" s="70">
        <v>8510.5689226176819</v>
      </c>
      <c r="H66" s="70">
        <v>8061.3241656260079</v>
      </c>
      <c r="I66" s="70">
        <v>8284.0315299185386</v>
      </c>
      <c r="J66" s="70">
        <v>8126.750815735415</v>
      </c>
      <c r="K66" s="69">
        <v>8573.4551436346392</v>
      </c>
      <c r="L66" s="69">
        <v>8231.8860468763887</v>
      </c>
      <c r="M66" s="265">
        <v>9182.0738618087089</v>
      </c>
      <c r="N66" s="70">
        <v>9117.6238593405596</v>
      </c>
      <c r="O66" s="70">
        <v>9319.2623011315973</v>
      </c>
      <c r="P66" s="70">
        <v>9503.420958825036</v>
      </c>
      <c r="Q66" s="70">
        <v>9690.2088923589836</v>
      </c>
      <c r="R66" s="70">
        <v>9863.9312167908156</v>
      </c>
      <c r="S66" s="70">
        <v>10050.918055724345</v>
      </c>
      <c r="T66" s="265">
        <v>10221.424302484069</v>
      </c>
      <c r="U66" s="70">
        <v>9140.2027720019105</v>
      </c>
      <c r="V66" s="70">
        <v>9335.2251008337971</v>
      </c>
      <c r="W66" s="70">
        <v>9512.5045153753254</v>
      </c>
      <c r="X66" s="70">
        <v>9692.1446027183501</v>
      </c>
      <c r="Y66" s="70">
        <v>9858.4910927793244</v>
      </c>
      <c r="Z66" s="70">
        <v>10037.806555133324</v>
      </c>
      <c r="AA66" s="70">
        <v>10200.447950726117</v>
      </c>
      <c r="AT66" s="65"/>
      <c r="AU66" s="273">
        <v>90</v>
      </c>
      <c r="AV66" s="1" t="s">
        <v>138</v>
      </c>
      <c r="AW66" s="18">
        <v>90</v>
      </c>
      <c r="BJ66" s="275"/>
    </row>
    <row r="67" spans="1:62" x14ac:dyDescent="0.25">
      <c r="A67" t="str">
        <f t="shared" ref="A67:A130" si="11">VLOOKUP(B67,$AU$3:$AV$70,2)</f>
        <v>11. Verv. dranken</v>
      </c>
      <c r="B67" s="275">
        <v>11</v>
      </c>
      <c r="C67" s="5" t="s">
        <v>25</v>
      </c>
      <c r="D67" s="70">
        <v>5818</v>
      </c>
      <c r="E67" s="70">
        <v>5933</v>
      </c>
      <c r="F67" s="70">
        <v>6025</v>
      </c>
      <c r="G67" s="70">
        <v>6097</v>
      </c>
      <c r="H67" s="70">
        <v>6161</v>
      </c>
      <c r="I67" s="70">
        <v>6699</v>
      </c>
      <c r="J67" s="70">
        <v>6868</v>
      </c>
      <c r="K67" s="69">
        <v>6811</v>
      </c>
      <c r="L67" s="69">
        <v>7016</v>
      </c>
      <c r="M67" s="265">
        <v>7182.5065980613645</v>
      </c>
      <c r="N67" s="70">
        <v>7352.6341614122039</v>
      </c>
      <c r="O67" s="70">
        <v>7526.7914304676633</v>
      </c>
      <c r="P67" s="70">
        <v>7705.0738543586567</v>
      </c>
      <c r="Q67" s="70">
        <v>7887.5791430602503</v>
      </c>
      <c r="R67" s="70">
        <v>8074.4073209428752</v>
      </c>
      <c r="S67" s="70">
        <v>8265.660781591967</v>
      </c>
      <c r="T67" s="265">
        <v>8461.4443439260922</v>
      </c>
      <c r="U67" s="70">
        <v>7329.8295839269103</v>
      </c>
      <c r="V67" s="70">
        <v>7480.1743647421745</v>
      </c>
      <c r="W67" s="70">
        <v>7633.6029216342995</v>
      </c>
      <c r="X67" s="70">
        <v>7790.1785070477099</v>
      </c>
      <c r="Y67" s="70">
        <v>7949.9656708205403</v>
      </c>
      <c r="Z67" s="70">
        <v>8113.0302867959708</v>
      </c>
      <c r="AA67" s="70">
        <v>8279.4395799793565</v>
      </c>
      <c r="AT67" s="65"/>
      <c r="AU67" s="273">
        <v>91</v>
      </c>
      <c r="AV67" s="102" t="s">
        <v>139</v>
      </c>
      <c r="AW67" s="18">
        <v>91</v>
      </c>
      <c r="BJ67" s="275"/>
    </row>
    <row r="68" spans="1:62" x14ac:dyDescent="0.25">
      <c r="A68" t="str">
        <f t="shared" si="11"/>
        <v>11. Verv. dranken</v>
      </c>
      <c r="B68" s="275">
        <v>11</v>
      </c>
      <c r="C68" s="5" t="s">
        <v>154</v>
      </c>
      <c r="D68" s="266"/>
      <c r="E68" s="70">
        <v>115</v>
      </c>
      <c r="F68" s="70">
        <v>92</v>
      </c>
      <c r="G68" s="70">
        <v>72</v>
      </c>
      <c r="H68" s="70">
        <v>64</v>
      </c>
      <c r="I68" s="70">
        <v>538</v>
      </c>
      <c r="J68" s="70">
        <v>169</v>
      </c>
      <c r="K68" s="69">
        <v>-57</v>
      </c>
      <c r="L68" s="69">
        <v>205</v>
      </c>
      <c r="M68" s="265">
        <v>166.50659806136446</v>
      </c>
      <c r="N68" s="70">
        <v>170.12756335083941</v>
      </c>
      <c r="O68" s="70">
        <v>174.15726905545944</v>
      </c>
      <c r="P68" s="70">
        <v>178.28242389099341</v>
      </c>
      <c r="Q68" s="70">
        <v>182.5052887015936</v>
      </c>
      <c r="R68" s="70">
        <v>186.82817788262491</v>
      </c>
      <c r="S68" s="70">
        <v>191.25346064909172</v>
      </c>
      <c r="T68" s="265">
        <v>195.78356233412524</v>
      </c>
      <c r="U68" s="70">
        <v>147.32298586554589</v>
      </c>
      <c r="V68" s="70">
        <v>150.34478081526413</v>
      </c>
      <c r="W68" s="70">
        <v>153.42855689212502</v>
      </c>
      <c r="X68" s="70">
        <v>156.57558541341041</v>
      </c>
      <c r="Y68" s="70">
        <v>159.78716377283035</v>
      </c>
      <c r="Z68" s="70">
        <v>163.06461597543057</v>
      </c>
      <c r="AA68" s="70">
        <v>166.40929318338567</v>
      </c>
      <c r="AT68" s="65"/>
      <c r="AU68" s="273">
        <v>93</v>
      </c>
      <c r="AV68" s="102" t="s">
        <v>140</v>
      </c>
      <c r="AW68" s="18">
        <v>93</v>
      </c>
      <c r="BJ68" s="275"/>
    </row>
    <row r="69" spans="1:62" x14ac:dyDescent="0.25">
      <c r="A69" t="str">
        <f t="shared" si="11"/>
        <v>11. Verv. dranken</v>
      </c>
      <c r="B69" s="275">
        <v>11</v>
      </c>
      <c r="C69" s="5" t="s">
        <v>155</v>
      </c>
      <c r="D69" s="266"/>
      <c r="E69" s="267">
        <v>1.0197662426950842</v>
      </c>
      <c r="F69" s="267">
        <v>1.0155064891286028</v>
      </c>
      <c r="G69" s="267">
        <v>1.0119502074688798</v>
      </c>
      <c r="H69" s="267">
        <v>1.0104969657208462</v>
      </c>
      <c r="I69" s="267">
        <v>1.0873234864470054</v>
      </c>
      <c r="J69" s="267">
        <v>1.0252276459173011</v>
      </c>
      <c r="K69" s="333">
        <v>0.99170064065230057</v>
      </c>
      <c r="L69" s="333">
        <v>1.030098370283365</v>
      </c>
      <c r="M69" s="268">
        <v>1.0237324113542423</v>
      </c>
      <c r="N69" s="267">
        <v>1.0236863775936884</v>
      </c>
      <c r="O69" s="267">
        <v>1.023686377593688</v>
      </c>
      <c r="P69" s="267">
        <v>1.0236863775936882</v>
      </c>
      <c r="Q69" s="267">
        <v>1.0236863775936882</v>
      </c>
      <c r="R69" s="267">
        <v>1.0236863775936882</v>
      </c>
      <c r="S69" s="267">
        <v>1.023686377593688</v>
      </c>
      <c r="T69" s="268">
        <v>1.023686377593688</v>
      </c>
      <c r="U69" s="267">
        <v>1.0205113610205816</v>
      </c>
      <c r="V69" s="267">
        <v>1.0205113610205816</v>
      </c>
      <c r="W69" s="267">
        <v>1.0205113610205814</v>
      </c>
      <c r="X69" s="267">
        <v>1.020511361020582</v>
      </c>
      <c r="Y69" s="267">
        <v>1.0205113610205816</v>
      </c>
      <c r="Z69" s="267">
        <v>1.0205113610205816</v>
      </c>
      <c r="AA69" s="267">
        <v>1.0205113610205816</v>
      </c>
      <c r="AT69" s="65"/>
      <c r="AU69" s="273">
        <v>94</v>
      </c>
      <c r="AV69" s="102" t="s">
        <v>141</v>
      </c>
      <c r="AW69" s="18">
        <v>94</v>
      </c>
      <c r="BJ69" s="275"/>
    </row>
    <row r="70" spans="1:62" x14ac:dyDescent="0.25">
      <c r="A70" t="str">
        <f t="shared" si="11"/>
        <v>11. Verv. dranken</v>
      </c>
      <c r="B70" s="275">
        <v>11</v>
      </c>
      <c r="C70" s="5" t="s">
        <v>8</v>
      </c>
      <c r="D70" s="70">
        <v>4</v>
      </c>
      <c r="E70" s="70">
        <v>6</v>
      </c>
      <c r="F70" s="70">
        <v>6</v>
      </c>
      <c r="G70" s="70">
        <v>5</v>
      </c>
      <c r="H70" s="70">
        <v>9</v>
      </c>
      <c r="I70" s="70">
        <v>11</v>
      </c>
      <c r="J70" s="70">
        <v>8</v>
      </c>
      <c r="K70" s="69">
        <v>8</v>
      </c>
      <c r="L70" s="69">
        <v>18</v>
      </c>
      <c r="M70" s="265">
        <v>9.6099606569616629</v>
      </c>
      <c r="N70" s="70">
        <v>10.206376502244915</v>
      </c>
      <c r="O70" s="70">
        <v>10.53756072170702</v>
      </c>
      <c r="P70" s="70">
        <v>11.102447049563866</v>
      </c>
      <c r="Q70" s="70">
        <v>11.672210669332348</v>
      </c>
      <c r="R70" s="70">
        <v>12.240559898211897</v>
      </c>
      <c r="S70" s="70">
        <v>12.710219381708615</v>
      </c>
      <c r="T70" s="265">
        <v>12.849745252828033</v>
      </c>
      <c r="U70" s="70">
        <v>10.174720894379789</v>
      </c>
      <c r="V70" s="70">
        <v>10.472296503176707</v>
      </c>
      <c r="W70" s="70">
        <v>10.999462670548978</v>
      </c>
      <c r="X70" s="70">
        <v>11.528075095888916</v>
      </c>
      <c r="Y70" s="70">
        <v>12.051910080137453</v>
      </c>
      <c r="Z70" s="70">
        <v>12.475517386979263</v>
      </c>
      <c r="AA70" s="70">
        <v>12.573348605109663</v>
      </c>
      <c r="AT70" s="65"/>
      <c r="AU70" s="273">
        <v>96</v>
      </c>
      <c r="AV70" s="102" t="s">
        <v>142</v>
      </c>
      <c r="AW70" s="18">
        <v>96</v>
      </c>
      <c r="BJ70" s="275"/>
    </row>
    <row r="71" spans="1:62" x14ac:dyDescent="0.25">
      <c r="A71" t="str">
        <f t="shared" si="11"/>
        <v>11. Verv. dranken</v>
      </c>
      <c r="B71" s="275">
        <v>11</v>
      </c>
      <c r="C71" s="5" t="s">
        <v>9</v>
      </c>
      <c r="D71" s="70">
        <v>239</v>
      </c>
      <c r="E71" s="70">
        <v>256</v>
      </c>
      <c r="F71" s="70">
        <v>261</v>
      </c>
      <c r="G71" s="70">
        <v>248</v>
      </c>
      <c r="H71" s="70">
        <v>240</v>
      </c>
      <c r="I71" s="70">
        <v>268</v>
      </c>
      <c r="J71" s="70">
        <v>295</v>
      </c>
      <c r="K71" s="69">
        <v>266</v>
      </c>
      <c r="L71" s="69">
        <v>287</v>
      </c>
      <c r="M71" s="265">
        <v>302.39342867239361</v>
      </c>
      <c r="N71" s="70">
        <v>321.16064727063991</v>
      </c>
      <c r="O71" s="70">
        <v>331.58191070971418</v>
      </c>
      <c r="P71" s="70">
        <v>349.35700049294292</v>
      </c>
      <c r="Q71" s="70">
        <v>367.28556239499119</v>
      </c>
      <c r="R71" s="70">
        <v>385.16961813040098</v>
      </c>
      <c r="S71" s="70">
        <v>399.9482365444311</v>
      </c>
      <c r="T71" s="265">
        <v>404.33865062232201</v>
      </c>
      <c r="U71" s="70">
        <v>320.16455080981734</v>
      </c>
      <c r="V71" s="70">
        <v>329.52826329996037</v>
      </c>
      <c r="W71" s="70">
        <v>346.11642536660781</v>
      </c>
      <c r="X71" s="70">
        <v>362.75009635063788</v>
      </c>
      <c r="Y71" s="70">
        <v>379.23343718832518</v>
      </c>
      <c r="Z71" s="70">
        <v>392.56294711028079</v>
      </c>
      <c r="AA71" s="70">
        <v>395.64136944078405</v>
      </c>
      <c r="AT71" s="65"/>
      <c r="BJ71" s="275"/>
    </row>
    <row r="72" spans="1:62" x14ac:dyDescent="0.25">
      <c r="A72" t="str">
        <f t="shared" si="11"/>
        <v>11. Verv. dranken</v>
      </c>
      <c r="B72" s="275">
        <v>11</v>
      </c>
      <c r="C72" s="5" t="s">
        <v>10</v>
      </c>
      <c r="D72" s="70">
        <v>599</v>
      </c>
      <c r="E72" s="70">
        <v>665</v>
      </c>
      <c r="F72" s="70">
        <v>668</v>
      </c>
      <c r="G72" s="70">
        <v>730</v>
      </c>
      <c r="H72" s="70">
        <v>767</v>
      </c>
      <c r="I72" s="70">
        <v>841</v>
      </c>
      <c r="J72" s="70">
        <v>852</v>
      </c>
      <c r="K72" s="69">
        <v>836</v>
      </c>
      <c r="L72" s="69">
        <v>815</v>
      </c>
      <c r="M72" s="265">
        <v>867.84351372801791</v>
      </c>
      <c r="N72" s="70">
        <v>921.7038406627305</v>
      </c>
      <c r="O72" s="70">
        <v>951.61198357495527</v>
      </c>
      <c r="P72" s="70">
        <v>1002.6249848892808</v>
      </c>
      <c r="Q72" s="70">
        <v>1054.0784381785065</v>
      </c>
      <c r="R72" s="70">
        <v>1105.404162541189</v>
      </c>
      <c r="S72" s="70">
        <v>1147.817544964166</v>
      </c>
      <c r="T72" s="265">
        <v>1160.4176612987235</v>
      </c>
      <c r="U72" s="70">
        <v>918.84512823512421</v>
      </c>
      <c r="V72" s="70">
        <v>945.71818954687797</v>
      </c>
      <c r="W72" s="70">
        <v>993.32480890170962</v>
      </c>
      <c r="X72" s="70">
        <v>1041.0620349927417</v>
      </c>
      <c r="Y72" s="70">
        <v>1088.3678263036129</v>
      </c>
      <c r="Z72" s="70">
        <v>1126.6223901601406</v>
      </c>
      <c r="AA72" s="70">
        <v>1135.4572013654365</v>
      </c>
      <c r="AT72" s="65"/>
      <c r="BJ72" s="275"/>
    </row>
    <row r="73" spans="1:62" x14ac:dyDescent="0.25">
      <c r="A73" t="str">
        <f t="shared" si="11"/>
        <v>11. Verv. dranken</v>
      </c>
      <c r="B73" s="275">
        <v>11</v>
      </c>
      <c r="C73" s="5" t="s">
        <v>11</v>
      </c>
      <c r="D73" s="70">
        <v>723</v>
      </c>
      <c r="E73" s="70">
        <v>703</v>
      </c>
      <c r="F73" s="70">
        <v>723</v>
      </c>
      <c r="G73" s="70">
        <v>737</v>
      </c>
      <c r="H73" s="70">
        <v>741</v>
      </c>
      <c r="I73" s="70">
        <v>876</v>
      </c>
      <c r="J73" s="70">
        <v>938</v>
      </c>
      <c r="K73" s="69">
        <v>956</v>
      </c>
      <c r="L73" s="69">
        <v>1013</v>
      </c>
      <c r="M73" s="265">
        <v>1050.4622814147565</v>
      </c>
      <c r="N73" s="70">
        <v>1063.566526203768</v>
      </c>
      <c r="O73" s="70">
        <v>1040.3983681825164</v>
      </c>
      <c r="P73" s="70">
        <v>1057.8577151222694</v>
      </c>
      <c r="Q73" s="70">
        <v>1073.6680604459937</v>
      </c>
      <c r="R73" s="70">
        <v>1112.9421105151794</v>
      </c>
      <c r="S73" s="70">
        <v>1168.0722819930907</v>
      </c>
      <c r="T73" s="265">
        <v>1220.5056144272598</v>
      </c>
      <c r="U73" s="70">
        <v>1060.2678192743701</v>
      </c>
      <c r="V73" s="70">
        <v>1033.9546770614993</v>
      </c>
      <c r="W73" s="70">
        <v>1048.0452098798087</v>
      </c>
      <c r="X73" s="70">
        <v>1060.4097526614316</v>
      </c>
      <c r="Y73" s="70">
        <v>1095.7896004648237</v>
      </c>
      <c r="Z73" s="70">
        <v>1146.5031110497173</v>
      </c>
      <c r="AA73" s="70">
        <v>1194.252669041055</v>
      </c>
      <c r="AT73" s="65"/>
      <c r="BJ73" s="275"/>
    </row>
    <row r="74" spans="1:62" x14ac:dyDescent="0.25">
      <c r="A74" t="str">
        <f t="shared" si="11"/>
        <v>11. Verv. dranken</v>
      </c>
      <c r="B74" s="275">
        <v>11</v>
      </c>
      <c r="C74" s="5" t="s">
        <v>12</v>
      </c>
      <c r="D74" s="70">
        <v>785</v>
      </c>
      <c r="E74" s="70">
        <v>808</v>
      </c>
      <c r="F74" s="70">
        <v>792</v>
      </c>
      <c r="G74" s="70">
        <v>775</v>
      </c>
      <c r="H74" s="70">
        <v>769</v>
      </c>
      <c r="I74" s="70">
        <v>827</v>
      </c>
      <c r="J74" s="70">
        <v>838</v>
      </c>
      <c r="K74" s="69">
        <v>828</v>
      </c>
      <c r="L74" s="69">
        <v>847</v>
      </c>
      <c r="M74" s="265">
        <v>891.82518954573231</v>
      </c>
      <c r="N74" s="70">
        <v>930.68516703628814</v>
      </c>
      <c r="O74" s="70">
        <v>1021.079728506338</v>
      </c>
      <c r="P74" s="70">
        <v>1053.3114283200532</v>
      </c>
      <c r="Q74" s="70">
        <v>1101.5650606844702</v>
      </c>
      <c r="R74" s="70">
        <v>1142.3026128069034</v>
      </c>
      <c r="S74" s="70">
        <v>1156.5525419344767</v>
      </c>
      <c r="T74" s="265">
        <v>1131.3588268341534</v>
      </c>
      <c r="U74" s="70">
        <v>927.79859855754103</v>
      </c>
      <c r="V74" s="70">
        <v>1014.7556870798589</v>
      </c>
      <c r="W74" s="70">
        <v>1043.5410936478329</v>
      </c>
      <c r="X74" s="70">
        <v>1087.9622637332332</v>
      </c>
      <c r="Y74" s="70">
        <v>1124.697602751485</v>
      </c>
      <c r="Z74" s="70">
        <v>1135.1960900551353</v>
      </c>
      <c r="AA74" s="70">
        <v>1107.0234193259992</v>
      </c>
      <c r="AT74" s="66"/>
      <c r="BJ74" s="275"/>
    </row>
    <row r="75" spans="1:62" x14ac:dyDescent="0.25">
      <c r="A75" t="str">
        <f t="shared" si="11"/>
        <v>11. Verv. dranken</v>
      </c>
      <c r="B75" s="275">
        <v>11</v>
      </c>
      <c r="C75" s="5" t="s">
        <v>13</v>
      </c>
      <c r="D75" s="70">
        <v>857</v>
      </c>
      <c r="E75" s="70">
        <v>813</v>
      </c>
      <c r="F75" s="70">
        <v>804</v>
      </c>
      <c r="G75" s="70">
        <v>798</v>
      </c>
      <c r="H75" s="70">
        <v>814</v>
      </c>
      <c r="I75" s="70">
        <v>807</v>
      </c>
      <c r="J75" s="70">
        <v>813</v>
      </c>
      <c r="K75" s="69">
        <v>780</v>
      </c>
      <c r="L75" s="69">
        <v>827</v>
      </c>
      <c r="M75" s="265">
        <v>810.47283474110452</v>
      </c>
      <c r="N75" s="70">
        <v>862.434921453627</v>
      </c>
      <c r="O75" s="70">
        <v>883.32334906830476</v>
      </c>
      <c r="P75" s="70">
        <v>914.2957068158837</v>
      </c>
      <c r="Q75" s="70">
        <v>921.05193129293809</v>
      </c>
      <c r="R75" s="70">
        <v>969.7961194885329</v>
      </c>
      <c r="S75" s="70">
        <v>1012.0535661445856</v>
      </c>
      <c r="T75" s="265">
        <v>1110.3511876562354</v>
      </c>
      <c r="U75" s="70">
        <v>859.76003466332133</v>
      </c>
      <c r="V75" s="70">
        <v>877.85249963654132</v>
      </c>
      <c r="W75" s="70">
        <v>905.81485793796662</v>
      </c>
      <c r="X75" s="70">
        <v>909.67822051534904</v>
      </c>
      <c r="Y75" s="70">
        <v>954.84975567575236</v>
      </c>
      <c r="Z75" s="70">
        <v>993.36537645928934</v>
      </c>
      <c r="AA75" s="70">
        <v>1086.4676522226634</v>
      </c>
      <c r="AT75" s="65"/>
      <c r="BJ75" s="275"/>
    </row>
    <row r="76" spans="1:62" x14ac:dyDescent="0.25">
      <c r="A76" t="str">
        <f t="shared" si="11"/>
        <v>11. Verv. dranken</v>
      </c>
      <c r="B76" s="275">
        <v>11</v>
      </c>
      <c r="C76" s="5" t="s">
        <v>14</v>
      </c>
      <c r="D76" s="70">
        <v>948</v>
      </c>
      <c r="E76" s="70">
        <v>950</v>
      </c>
      <c r="F76" s="70">
        <v>943</v>
      </c>
      <c r="G76" s="70">
        <v>904</v>
      </c>
      <c r="H76" s="70">
        <v>879</v>
      </c>
      <c r="I76" s="70">
        <v>906</v>
      </c>
      <c r="J76" s="70">
        <v>879</v>
      </c>
      <c r="K76" s="69">
        <v>853</v>
      </c>
      <c r="L76" s="69">
        <v>838</v>
      </c>
      <c r="M76" s="265">
        <v>869.45329197445972</v>
      </c>
      <c r="N76" s="70">
        <v>836.58255570261895</v>
      </c>
      <c r="O76" s="70">
        <v>845.46663410823442</v>
      </c>
      <c r="P76" s="70">
        <v>845.85719776767712</v>
      </c>
      <c r="Q76" s="70">
        <v>899.3033614867295</v>
      </c>
      <c r="R76" s="70">
        <v>881.33125112013772</v>
      </c>
      <c r="S76" s="70">
        <v>937.83630462731583</v>
      </c>
      <c r="T76" s="265">
        <v>960.55097593330368</v>
      </c>
      <c r="U76" s="70">
        <v>833.98785137005632</v>
      </c>
      <c r="V76" s="70">
        <v>840.23024965211812</v>
      </c>
      <c r="W76" s="70">
        <v>838.01117266541701</v>
      </c>
      <c r="X76" s="70">
        <v>888.19821530837498</v>
      </c>
      <c r="Y76" s="70">
        <v>867.74829563691526</v>
      </c>
      <c r="Z76" s="70">
        <v>920.51858218560824</v>
      </c>
      <c r="AA76" s="70">
        <v>939.88962705153187</v>
      </c>
      <c r="AT76" s="65"/>
      <c r="BJ76" s="275"/>
    </row>
    <row r="77" spans="1:62" x14ac:dyDescent="0.25">
      <c r="A77" t="str">
        <f t="shared" si="11"/>
        <v>11. Verv. dranken</v>
      </c>
      <c r="B77" s="275">
        <v>11</v>
      </c>
      <c r="C77" s="5" t="s">
        <v>15</v>
      </c>
      <c r="D77" s="70">
        <v>898</v>
      </c>
      <c r="E77" s="70">
        <v>903</v>
      </c>
      <c r="F77" s="70">
        <v>922</v>
      </c>
      <c r="G77" s="70">
        <v>894</v>
      </c>
      <c r="H77" s="70">
        <v>884</v>
      </c>
      <c r="I77" s="70">
        <v>941</v>
      </c>
      <c r="J77" s="70">
        <v>950</v>
      </c>
      <c r="K77" s="69">
        <v>940</v>
      </c>
      <c r="L77" s="69">
        <v>989</v>
      </c>
      <c r="M77" s="265">
        <v>959.41722344682603</v>
      </c>
      <c r="N77" s="70">
        <v>927.23367505268823</v>
      </c>
      <c r="O77" s="70">
        <v>903.11424467434642</v>
      </c>
      <c r="P77" s="70">
        <v>901.38619202313896</v>
      </c>
      <c r="Q77" s="70">
        <v>873.24992748004695</v>
      </c>
      <c r="R77" s="70">
        <v>905.82660198472308</v>
      </c>
      <c r="S77" s="70">
        <v>870.75691961318159</v>
      </c>
      <c r="T77" s="265">
        <v>880.02608267966207</v>
      </c>
      <c r="U77" s="70">
        <v>924.35781155594509</v>
      </c>
      <c r="V77" s="70">
        <v>897.52082063828368</v>
      </c>
      <c r="W77" s="70">
        <v>893.02508957214729</v>
      </c>
      <c r="X77" s="70">
        <v>862.4665049885848</v>
      </c>
      <c r="Y77" s="70">
        <v>891.86612753809527</v>
      </c>
      <c r="Z77" s="70">
        <v>854.67785914851993</v>
      </c>
      <c r="AA77" s="70">
        <v>861.09681564972971</v>
      </c>
      <c r="AT77" s="67"/>
      <c r="AU77" s="67"/>
      <c r="BJ77" s="275"/>
    </row>
    <row r="78" spans="1:62" x14ac:dyDescent="0.25">
      <c r="A78" t="str">
        <f t="shared" si="11"/>
        <v>11. Verv. dranken</v>
      </c>
      <c r="B78" s="275">
        <v>11</v>
      </c>
      <c r="C78" s="5" t="s">
        <v>16</v>
      </c>
      <c r="D78" s="70">
        <v>590</v>
      </c>
      <c r="E78" s="70">
        <v>634</v>
      </c>
      <c r="F78" s="70">
        <v>700</v>
      </c>
      <c r="G78" s="70">
        <v>758</v>
      </c>
      <c r="H78" s="70">
        <v>790</v>
      </c>
      <c r="I78" s="70">
        <v>888</v>
      </c>
      <c r="J78" s="70">
        <v>912</v>
      </c>
      <c r="K78" s="69">
        <v>919</v>
      </c>
      <c r="L78" s="69">
        <v>909</v>
      </c>
      <c r="M78" s="265">
        <v>915.64321232392081</v>
      </c>
      <c r="N78" s="70">
        <v>928.61406379172286</v>
      </c>
      <c r="O78" s="70">
        <v>933.05083601449019</v>
      </c>
      <c r="P78" s="70">
        <v>933.48892335859477</v>
      </c>
      <c r="Q78" s="70">
        <v>952.921899589482</v>
      </c>
      <c r="R78" s="70">
        <v>921.10847839982455</v>
      </c>
      <c r="S78" s="70">
        <v>891.39235182155846</v>
      </c>
      <c r="T78" s="265">
        <v>867.85508358780669</v>
      </c>
      <c r="U78" s="70">
        <v>925.73391894746965</v>
      </c>
      <c r="V78" s="70">
        <v>927.27200016530719</v>
      </c>
      <c r="W78" s="70">
        <v>924.83004152288697</v>
      </c>
      <c r="X78" s="70">
        <v>941.15463901347152</v>
      </c>
      <c r="Y78" s="70">
        <v>906.91248178513274</v>
      </c>
      <c r="Z78" s="70">
        <v>874.93224544762029</v>
      </c>
      <c r="AA78" s="70">
        <v>849.1876134481771</v>
      </c>
      <c r="AT78" s="65"/>
      <c r="AU78" s="65"/>
      <c r="BJ78" s="275"/>
    </row>
    <row r="79" spans="1:62" x14ac:dyDescent="0.25">
      <c r="A79" t="str">
        <f t="shared" si="11"/>
        <v>11. Verv. dranken</v>
      </c>
      <c r="B79" s="275">
        <v>11</v>
      </c>
      <c r="C79" s="5" t="s">
        <v>17</v>
      </c>
      <c r="D79" s="70">
        <v>156</v>
      </c>
      <c r="E79" s="70">
        <v>170</v>
      </c>
      <c r="F79" s="70">
        <v>185</v>
      </c>
      <c r="G79" s="70">
        <v>220</v>
      </c>
      <c r="H79" s="70">
        <v>244</v>
      </c>
      <c r="I79" s="70">
        <v>300</v>
      </c>
      <c r="J79" s="70">
        <v>354</v>
      </c>
      <c r="K79" s="69">
        <v>388</v>
      </c>
      <c r="L79" s="69">
        <v>430</v>
      </c>
      <c r="M79" s="265">
        <v>454.84377463147968</v>
      </c>
      <c r="N79" s="70">
        <v>490.70544560658846</v>
      </c>
      <c r="O79" s="70">
        <v>510.56809884192234</v>
      </c>
      <c r="P79" s="70">
        <v>517.73987508115874</v>
      </c>
      <c r="Q79" s="70">
        <v>491.41262706889569</v>
      </c>
      <c r="R79" s="70">
        <v>495.95825894992527</v>
      </c>
      <c r="S79" s="70">
        <v>510.60713937661541</v>
      </c>
      <c r="T79" s="265">
        <v>510.95199070184862</v>
      </c>
      <c r="U79" s="70">
        <v>489.18349713055528</v>
      </c>
      <c r="V79" s="70">
        <v>507.4059032581963</v>
      </c>
      <c r="W79" s="70">
        <v>512.937409526632</v>
      </c>
      <c r="X79" s="70">
        <v>485.34436435444593</v>
      </c>
      <c r="Y79" s="70">
        <v>488.31461878138316</v>
      </c>
      <c r="Z79" s="70">
        <v>501.17846544615531</v>
      </c>
      <c r="AA79" s="70">
        <v>499.96146796413632</v>
      </c>
      <c r="AT79" s="66"/>
      <c r="AU79" s="66"/>
      <c r="BJ79" s="275"/>
    </row>
    <row r="80" spans="1:62" x14ac:dyDescent="0.25">
      <c r="A80" t="str">
        <f t="shared" si="11"/>
        <v>11. Verv. dranken</v>
      </c>
      <c r="B80" s="275">
        <v>11</v>
      </c>
      <c r="C80" s="5" t="s">
        <v>156</v>
      </c>
      <c r="D80" s="70">
        <v>19</v>
      </c>
      <c r="E80" s="70">
        <v>25</v>
      </c>
      <c r="F80" s="70">
        <v>21</v>
      </c>
      <c r="G80" s="70">
        <v>28</v>
      </c>
      <c r="H80" s="70">
        <v>24</v>
      </c>
      <c r="I80" s="70">
        <v>34</v>
      </c>
      <c r="J80" s="70">
        <v>29</v>
      </c>
      <c r="K80" s="69">
        <v>37</v>
      </c>
      <c r="L80" s="69">
        <v>43</v>
      </c>
      <c r="M80" s="265">
        <v>50.541886925710443</v>
      </c>
      <c r="N80" s="70">
        <v>59.740942129284711</v>
      </c>
      <c r="O80" s="70">
        <v>96.058716065132529</v>
      </c>
      <c r="P80" s="70">
        <v>118.05238343809059</v>
      </c>
      <c r="Q80" s="70">
        <v>141.37006376886572</v>
      </c>
      <c r="R80" s="70">
        <v>142.3275471078482</v>
      </c>
      <c r="S80" s="70">
        <v>157.91367519083838</v>
      </c>
      <c r="T80" s="265">
        <v>202.23852493195204</v>
      </c>
      <c r="U80" s="70">
        <v>59.555652488331035</v>
      </c>
      <c r="V80" s="70">
        <v>95.463777900353904</v>
      </c>
      <c r="W80" s="70">
        <v>116.95734994274248</v>
      </c>
      <c r="X80" s="70">
        <v>139.62434003355003</v>
      </c>
      <c r="Y80" s="70">
        <v>140.13401461487786</v>
      </c>
      <c r="Z80" s="70">
        <v>154.99770234652456</v>
      </c>
      <c r="AA80" s="70">
        <v>197.88839586473199</v>
      </c>
      <c r="AT80" s="68"/>
      <c r="AU80" s="68"/>
      <c r="BJ80" s="275"/>
    </row>
    <row r="81" spans="1:62" x14ac:dyDescent="0.25">
      <c r="A81" t="str">
        <f t="shared" si="11"/>
        <v>11. Verv. dranken</v>
      </c>
      <c r="B81" s="275">
        <v>11</v>
      </c>
      <c r="C81" s="5" t="s">
        <v>6</v>
      </c>
      <c r="D81" s="70">
        <v>765</v>
      </c>
      <c r="E81" s="70">
        <v>829</v>
      </c>
      <c r="F81" s="70">
        <v>906</v>
      </c>
      <c r="G81" s="70">
        <v>1006</v>
      </c>
      <c r="H81" s="70">
        <v>1058</v>
      </c>
      <c r="I81" s="70">
        <v>1222</v>
      </c>
      <c r="J81" s="70">
        <v>1295</v>
      </c>
      <c r="K81" s="69">
        <v>1344</v>
      </c>
      <c r="L81" s="69">
        <v>1382</v>
      </c>
      <c r="M81" s="265">
        <v>1421.0288738811109</v>
      </c>
      <c r="N81" s="70">
        <v>1479.0604515275961</v>
      </c>
      <c r="O81" s="70">
        <v>1539.6776509215451</v>
      </c>
      <c r="P81" s="70">
        <v>1569.2811818778441</v>
      </c>
      <c r="Q81" s="70">
        <v>1585.7045904272434</v>
      </c>
      <c r="R81" s="70">
        <v>1559.3942844575981</v>
      </c>
      <c r="S81" s="70">
        <v>1559.9131663890123</v>
      </c>
      <c r="T81" s="265">
        <v>1581.0455992216073</v>
      </c>
      <c r="U81" s="70">
        <v>1474.473068566356</v>
      </c>
      <c r="V81" s="70">
        <v>1530.1416813238575</v>
      </c>
      <c r="W81" s="70">
        <v>1554.7248009922614</v>
      </c>
      <c r="X81" s="70">
        <v>1566.1233434014673</v>
      </c>
      <c r="Y81" s="70">
        <v>1535.3611151813939</v>
      </c>
      <c r="Z81" s="70">
        <v>1531.1084132403003</v>
      </c>
      <c r="AA81" s="70">
        <v>1547.0374772770456</v>
      </c>
      <c r="BJ81" s="275"/>
    </row>
    <row r="82" spans="1:62" x14ac:dyDescent="0.25">
      <c r="A82" t="str">
        <f t="shared" si="11"/>
        <v>11. Verv. dranken</v>
      </c>
      <c r="B82" s="275">
        <v>11</v>
      </c>
      <c r="C82" s="5" t="s">
        <v>157</v>
      </c>
      <c r="D82" s="267">
        <v>1.0261328860816166</v>
      </c>
      <c r="E82" s="266"/>
      <c r="F82" s="266"/>
      <c r="G82" s="266"/>
      <c r="H82" s="266"/>
      <c r="I82" s="266"/>
      <c r="J82" s="266"/>
      <c r="K82" s="334"/>
      <c r="L82" s="334"/>
      <c r="M82" s="269"/>
      <c r="N82" s="266"/>
      <c r="O82" s="266"/>
      <c r="P82" s="266"/>
      <c r="Q82" s="266"/>
      <c r="R82" s="266"/>
      <c r="S82" s="266"/>
      <c r="T82" s="269"/>
      <c r="U82" s="266"/>
      <c r="V82" s="266"/>
      <c r="W82" s="266"/>
      <c r="X82" s="266"/>
      <c r="Y82" s="266"/>
      <c r="Z82" s="266"/>
      <c r="AA82" s="266"/>
      <c r="BJ82" s="275"/>
    </row>
    <row r="83" spans="1:62" x14ac:dyDescent="0.25">
      <c r="A83" t="str">
        <f t="shared" si="11"/>
        <v>11. Verv. dranken</v>
      </c>
      <c r="B83" s="275">
        <v>11</v>
      </c>
      <c r="C83" s="5" t="s">
        <v>158</v>
      </c>
      <c r="D83" s="266"/>
      <c r="E83" s="267">
        <v>3.1833216932661834E-3</v>
      </c>
      <c r="F83" s="267">
        <v>5.3131984765069085E-3</v>
      </c>
      <c r="G83" s="267">
        <v>7.0913393063684049E-3</v>
      </c>
      <c r="H83" s="267">
        <v>7.8179601803851639E-3</v>
      </c>
      <c r="I83" s="267">
        <v>-3.0595300182694407E-2</v>
      </c>
      <c r="J83" s="267">
        <v>4.5262008215773974E-4</v>
      </c>
      <c r="K83" s="333">
        <v>1.7216122714658E-2</v>
      </c>
      <c r="L83" s="333">
        <v>-1.9827421008742352E-3</v>
      </c>
      <c r="M83" s="268">
        <v>1.2002373636871289E-3</v>
      </c>
      <c r="N83" s="267">
        <v>1.2232542439640781E-3</v>
      </c>
      <c r="O83" s="267">
        <v>1.2232542439643002E-3</v>
      </c>
      <c r="P83" s="267">
        <v>1.2232542439641891E-3</v>
      </c>
      <c r="Q83" s="267">
        <v>1.2232542439641891E-3</v>
      </c>
      <c r="R83" s="267">
        <v>1.2232542439641891E-3</v>
      </c>
      <c r="S83" s="267">
        <v>1.2232542439643002E-3</v>
      </c>
      <c r="T83" s="268">
        <v>1.2232542439643002E-3</v>
      </c>
      <c r="U83" s="267">
        <v>2.8107625305174855E-3</v>
      </c>
      <c r="V83" s="267">
        <v>2.8107625305174855E-3</v>
      </c>
      <c r="W83" s="267">
        <v>2.8107625305175965E-3</v>
      </c>
      <c r="X83" s="267">
        <v>2.8107625305172634E-3</v>
      </c>
      <c r="Y83" s="267">
        <v>2.8107625305174855E-3</v>
      </c>
      <c r="Z83" s="267">
        <v>2.8107625305174855E-3</v>
      </c>
      <c r="AA83" s="267">
        <v>2.8107625305174855E-3</v>
      </c>
      <c r="BJ83" s="275"/>
    </row>
    <row r="84" spans="1:62" x14ac:dyDescent="0.25">
      <c r="A84" t="str">
        <f t="shared" si="11"/>
        <v>11. Verv. dranken</v>
      </c>
      <c r="B84" s="275">
        <v>11</v>
      </c>
      <c r="C84" s="5" t="s">
        <v>159</v>
      </c>
      <c r="D84" s="270"/>
      <c r="E84" s="70">
        <v>1.7505510245908023</v>
      </c>
      <c r="F84" s="70">
        <v>2.6386057975856478</v>
      </c>
      <c r="G84" s="70">
        <v>2.6492746425648166</v>
      </c>
      <c r="H84" s="70">
        <v>2.2113619731740979</v>
      </c>
      <c r="I84" s="70">
        <v>3.6347322084456599</v>
      </c>
      <c r="J84" s="70">
        <v>4.7839775999025136</v>
      </c>
      <c r="K84" s="69">
        <v>3.613364457352739</v>
      </c>
      <c r="L84" s="69">
        <v>3.4597735388284812</v>
      </c>
      <c r="M84" s="265">
        <v>7.8417840927261873</v>
      </c>
      <c r="N84" s="70">
        <v>4.1868454475075998</v>
      </c>
      <c r="O84" s="70">
        <v>4.4466905244837109</v>
      </c>
      <c r="P84" s="70">
        <v>4.5909800997523433</v>
      </c>
      <c r="Q84" s="70">
        <v>4.8370884694503395</v>
      </c>
      <c r="R84" s="70">
        <v>5.0853217664155048</v>
      </c>
      <c r="S84" s="70">
        <v>5.3329388448272654</v>
      </c>
      <c r="T84" s="265">
        <v>5.5375590030723991</v>
      </c>
      <c r="U84" s="70">
        <v>4.2021013396839786</v>
      </c>
      <c r="V84" s="70">
        <v>4.4490513361478836</v>
      </c>
      <c r="W84" s="70">
        <v>4.5791707933463863</v>
      </c>
      <c r="X84" s="70">
        <v>4.809682211366221</v>
      </c>
      <c r="Y84" s="70">
        <v>5.0408260276611845</v>
      </c>
      <c r="Z84" s="70">
        <v>5.269880835236231</v>
      </c>
      <c r="AA84" s="70">
        <v>5.4551095677066792</v>
      </c>
      <c r="BJ84" s="275"/>
    </row>
    <row r="85" spans="1:62" x14ac:dyDescent="0.25">
      <c r="A85" t="str">
        <f t="shared" si="11"/>
        <v>11. Verv. dranken</v>
      </c>
      <c r="B85" s="275">
        <v>11</v>
      </c>
      <c r="C85" s="5" t="s">
        <v>160</v>
      </c>
      <c r="D85" s="270"/>
      <c r="E85" s="70">
        <v>54.541304679896378</v>
      </c>
      <c r="F85" s="70">
        <v>58.966060163846329</v>
      </c>
      <c r="G85" s="70">
        <v>60.5818357830153</v>
      </c>
      <c r="H85" s="70">
        <v>57.744551686287942</v>
      </c>
      <c r="I85" s="70">
        <v>46.66264172539762</v>
      </c>
      <c r="J85" s="70">
        <v>60.42745922434105</v>
      </c>
      <c r="K85" s="69">
        <v>71.460533542186866</v>
      </c>
      <c r="L85" s="69">
        <v>59.328701695413194</v>
      </c>
      <c r="M85" s="265">
        <v>64.926061672432823</v>
      </c>
      <c r="N85" s="70">
        <v>68.415372694536771</v>
      </c>
      <c r="O85" s="70">
        <v>72.66138511774291</v>
      </c>
      <c r="P85" s="70">
        <v>75.019156664771558</v>
      </c>
      <c r="Q85" s="70">
        <v>79.040703685609543</v>
      </c>
      <c r="R85" s="70">
        <v>83.096973194476959</v>
      </c>
      <c r="S85" s="70">
        <v>87.143173351007164</v>
      </c>
      <c r="T85" s="265">
        <v>90.486780026407516</v>
      </c>
      <c r="U85" s="70">
        <v>68.895424768353493</v>
      </c>
      <c r="V85" s="70">
        <v>72.944285927947448</v>
      </c>
      <c r="W85" s="70">
        <v>75.077655532734909</v>
      </c>
      <c r="X85" s="70">
        <v>78.856998479191816</v>
      </c>
      <c r="Y85" s="70">
        <v>82.646709892343409</v>
      </c>
      <c r="Z85" s="70">
        <v>86.402171026534674</v>
      </c>
      <c r="AA85" s="70">
        <v>89.439083078687844</v>
      </c>
      <c r="BJ85" s="275"/>
    </row>
    <row r="86" spans="1:62" x14ac:dyDescent="0.25">
      <c r="A86" t="str">
        <f t="shared" si="11"/>
        <v>11. Verv. dranken</v>
      </c>
      <c r="B86" s="275">
        <v>11</v>
      </c>
      <c r="C86" s="5" t="s">
        <v>161</v>
      </c>
      <c r="D86" s="270"/>
      <c r="E86" s="70">
        <v>104.809157211135</v>
      </c>
      <c r="F86" s="70">
        <v>117.77377965585471</v>
      </c>
      <c r="G86" s="70">
        <v>119.49288801436394</v>
      </c>
      <c r="H86" s="70">
        <v>131.11397852319044</v>
      </c>
      <c r="I86" s="70">
        <v>108.29651084574681</v>
      </c>
      <c r="J86" s="70">
        <v>144.85623656369643</v>
      </c>
      <c r="K86" s="69">
        <v>161.03341215284189</v>
      </c>
      <c r="L86" s="69">
        <v>141.95905953038385</v>
      </c>
      <c r="M86" s="265">
        <v>140.98723055699412</v>
      </c>
      <c r="N86" s="70">
        <v>150.1486297218668</v>
      </c>
      <c r="O86" s="70">
        <v>159.46719252459982</v>
      </c>
      <c r="P86" s="70">
        <v>164.64170452447127</v>
      </c>
      <c r="Q86" s="70">
        <v>173.46764160204705</v>
      </c>
      <c r="R86" s="70">
        <v>182.36978281025634</v>
      </c>
      <c r="S86" s="70">
        <v>191.24982519189973</v>
      </c>
      <c r="T86" s="265">
        <v>198.58791224554724</v>
      </c>
      <c r="U86" s="70">
        <v>151.52633849134168</v>
      </c>
      <c r="V86" s="70">
        <v>160.43127098338849</v>
      </c>
      <c r="W86" s="70">
        <v>165.12333414939795</v>
      </c>
      <c r="X86" s="70">
        <v>173.43549711965571</v>
      </c>
      <c r="Y86" s="70">
        <v>181.77046415563055</v>
      </c>
      <c r="Z86" s="70">
        <v>190.03010225095923</v>
      </c>
      <c r="AA86" s="70">
        <v>196.70938705296504</v>
      </c>
      <c r="BJ86" s="275"/>
    </row>
    <row r="87" spans="1:62" x14ac:dyDescent="0.25">
      <c r="A87" t="str">
        <f t="shared" si="11"/>
        <v>11. Verv. dranken</v>
      </c>
      <c r="B87" s="275">
        <v>11</v>
      </c>
      <c r="C87" s="5" t="s">
        <v>162</v>
      </c>
      <c r="D87" s="270"/>
      <c r="E87" s="70">
        <v>108.97308877831122</v>
      </c>
      <c r="F87" s="70">
        <v>107.4559222045557</v>
      </c>
      <c r="G87" s="70">
        <v>111.79858551258413</v>
      </c>
      <c r="H87" s="70">
        <v>114.49894630997954</v>
      </c>
      <c r="I87" s="70">
        <v>86.6561529253608</v>
      </c>
      <c r="J87" s="70">
        <v>129.64168930263946</v>
      </c>
      <c r="K87" s="69">
        <v>154.54140812439462</v>
      </c>
      <c r="L87" s="69">
        <v>139.15290673626723</v>
      </c>
      <c r="M87" s="265">
        <v>150.67403866186709</v>
      </c>
      <c r="N87" s="70">
        <v>156.27037224681763</v>
      </c>
      <c r="O87" s="70">
        <v>158.21980465141053</v>
      </c>
      <c r="P87" s="70">
        <v>154.77322999346265</v>
      </c>
      <c r="Q87" s="70">
        <v>157.37054233273767</v>
      </c>
      <c r="R87" s="70">
        <v>159.72254353525739</v>
      </c>
      <c r="S87" s="70">
        <v>165.5650859401938</v>
      </c>
      <c r="T87" s="265">
        <v>173.76643935507431</v>
      </c>
      <c r="U87" s="70">
        <v>157.93798982327536</v>
      </c>
      <c r="V87" s="70">
        <v>159.41226164253351</v>
      </c>
      <c r="W87" s="70">
        <v>155.45605601710392</v>
      </c>
      <c r="X87" s="70">
        <v>157.57458084968059</v>
      </c>
      <c r="Y87" s="70">
        <v>159.43360146047644</v>
      </c>
      <c r="Z87" s="70">
        <v>164.75299478014472</v>
      </c>
      <c r="AA87" s="70">
        <v>172.37781868897866</v>
      </c>
      <c r="BJ87" s="275"/>
    </row>
    <row r="88" spans="1:62" x14ac:dyDescent="0.25">
      <c r="A88" t="str">
        <f t="shared" si="11"/>
        <v>11. Verv. dranken</v>
      </c>
      <c r="B88" s="275">
        <v>11</v>
      </c>
      <c r="C88" s="99" t="s">
        <v>163</v>
      </c>
      <c r="D88" s="270"/>
      <c r="E88" s="70">
        <v>91.382003532181486</v>
      </c>
      <c r="F88" s="70">
        <v>95.780378471435128</v>
      </c>
      <c r="G88" s="70">
        <v>95.292024850835233</v>
      </c>
      <c r="H88" s="70">
        <v>93.80974640387474</v>
      </c>
      <c r="I88" s="70">
        <v>63.543680180249446</v>
      </c>
      <c r="J88" s="70">
        <v>94.012941514255473</v>
      </c>
      <c r="K88" s="69">
        <v>109.31123115397486</v>
      </c>
      <c r="L88" s="69">
        <v>92.110141120676289</v>
      </c>
      <c r="M88" s="265">
        <v>96.919763231136642</v>
      </c>
      <c r="N88" s="70">
        <v>102.06950721583053</v>
      </c>
      <c r="O88" s="70">
        <v>106.51703661887403</v>
      </c>
      <c r="P88" s="70">
        <v>116.86270576165604</v>
      </c>
      <c r="Q88" s="70">
        <v>120.55162793528321</v>
      </c>
      <c r="R88" s="70">
        <v>126.07426234227798</v>
      </c>
      <c r="S88" s="70">
        <v>130.73668040251923</v>
      </c>
      <c r="T88" s="265">
        <v>132.3675866170575</v>
      </c>
      <c r="U88" s="70">
        <v>103.48528709439144</v>
      </c>
      <c r="V88" s="70">
        <v>107.65955645007899</v>
      </c>
      <c r="W88" s="70">
        <v>117.74985147214299</v>
      </c>
      <c r="X88" s="70">
        <v>121.09004201366896</v>
      </c>
      <c r="Y88" s="70">
        <v>126.24456959737421</v>
      </c>
      <c r="Z88" s="70">
        <v>130.50725151012662</v>
      </c>
      <c r="AA88" s="70">
        <v>131.72547116282391</v>
      </c>
      <c r="AB88" s="17"/>
      <c r="BJ88" s="275"/>
    </row>
    <row r="89" spans="1:62" x14ac:dyDescent="0.25">
      <c r="A89" t="str">
        <f t="shared" si="11"/>
        <v>11. Verv. dranken</v>
      </c>
      <c r="B89" s="275">
        <v>11</v>
      </c>
      <c r="C89" s="99" t="s">
        <v>164</v>
      </c>
      <c r="D89" s="270"/>
      <c r="E89" s="70">
        <v>82.961655418640859</v>
      </c>
      <c r="F89" s="70">
        <v>80.433837030556518</v>
      </c>
      <c r="G89" s="70">
        <v>80.973050777722108</v>
      </c>
      <c r="H89" s="70">
        <v>80.948617736846273</v>
      </c>
      <c r="I89" s="70">
        <v>51.303253730860327</v>
      </c>
      <c r="J89" s="70">
        <v>75.917742612954711</v>
      </c>
      <c r="K89" s="69">
        <v>90.11091443617336</v>
      </c>
      <c r="L89" s="69">
        <v>71.478161286708001</v>
      </c>
      <c r="M89" s="265">
        <v>78.417502714766002</v>
      </c>
      <c r="N89" s="70">
        <v>76.869024227975999</v>
      </c>
      <c r="O89" s="70">
        <v>81.797350917317985</v>
      </c>
      <c r="P89" s="70">
        <v>83.778506829730304</v>
      </c>
      <c r="Q89" s="70">
        <v>86.716069714064005</v>
      </c>
      <c r="R89" s="70">
        <v>87.356861558965548</v>
      </c>
      <c r="S89" s="70">
        <v>91.979987742555892</v>
      </c>
      <c r="T89" s="265">
        <v>95.987881100084834</v>
      </c>
      <c r="U89" s="70">
        <v>78.155656569153933</v>
      </c>
      <c r="V89" s="70">
        <v>82.908528356160232</v>
      </c>
      <c r="W89" s="70">
        <v>84.653224067507793</v>
      </c>
      <c r="X89" s="70">
        <v>87.34969503925565</v>
      </c>
      <c r="Y89" s="70">
        <v>87.722247487477603</v>
      </c>
      <c r="Z89" s="70">
        <v>92.078236778377999</v>
      </c>
      <c r="AA89" s="70">
        <v>95.792381782963446</v>
      </c>
      <c r="BJ89" s="275"/>
    </row>
    <row r="90" spans="1:62" x14ac:dyDescent="0.25">
      <c r="A90" t="str">
        <f t="shared" si="11"/>
        <v>11. Verv. dranken</v>
      </c>
      <c r="B90" s="275">
        <v>11</v>
      </c>
      <c r="C90" s="99" t="s">
        <v>165</v>
      </c>
      <c r="D90" s="270"/>
      <c r="E90" s="70">
        <v>67.497903070375628</v>
      </c>
      <c r="F90" s="70">
        <v>69.6636866538433</v>
      </c>
      <c r="G90" s="70">
        <v>70.827162081058574</v>
      </c>
      <c r="H90" s="70">
        <v>68.554802196173668</v>
      </c>
      <c r="I90" s="70">
        <v>32.893672382486528</v>
      </c>
      <c r="J90" s="70">
        <v>62.033473983542841</v>
      </c>
      <c r="K90" s="69">
        <v>74.919913109259298</v>
      </c>
      <c r="L90" s="69">
        <v>56.327220282997395</v>
      </c>
      <c r="M90" s="265">
        <v>58.004043235794583</v>
      </c>
      <c r="N90" s="70">
        <v>60.201165251719772</v>
      </c>
      <c r="O90" s="70">
        <v>57.925187180772689</v>
      </c>
      <c r="P90" s="70">
        <v>58.540323010543432</v>
      </c>
      <c r="Q90" s="70">
        <v>58.567365736841047</v>
      </c>
      <c r="R90" s="70">
        <v>62.267991594285796</v>
      </c>
      <c r="S90" s="70">
        <v>61.023598139124744</v>
      </c>
      <c r="T90" s="265">
        <v>64.936022297089551</v>
      </c>
      <c r="U90" s="70">
        <v>61.581429557500371</v>
      </c>
      <c r="V90" s="70">
        <v>59.069491823219025</v>
      </c>
      <c r="W90" s="70">
        <v>59.51162691388474</v>
      </c>
      <c r="X90" s="70">
        <v>59.354454660468896</v>
      </c>
      <c r="Y90" s="70">
        <v>62.909090498580753</v>
      </c>
      <c r="Z90" s="70">
        <v>61.460668485197274</v>
      </c>
      <c r="AA90" s="70">
        <v>65.198269704059427</v>
      </c>
      <c r="BJ90" s="275"/>
    </row>
    <row r="91" spans="1:62" x14ac:dyDescent="0.25">
      <c r="A91" t="str">
        <f t="shared" si="11"/>
        <v>11. Verv. dranken</v>
      </c>
      <c r="B91" s="275">
        <v>11</v>
      </c>
      <c r="C91" s="99" t="s">
        <v>166</v>
      </c>
      <c r="D91" s="266"/>
      <c r="E91" s="70">
        <v>45.818181578292062</v>
      </c>
      <c r="F91" s="70">
        <v>47.996572683148038</v>
      </c>
      <c r="G91" s="70">
        <v>50.645913191602389</v>
      </c>
      <c r="H91" s="70">
        <v>49.757458490104753</v>
      </c>
      <c r="I91" s="70">
        <v>15.243565205092022</v>
      </c>
      <c r="J91" s="70">
        <v>45.442557740709574</v>
      </c>
      <c r="K91" s="69">
        <v>61.802511192346124</v>
      </c>
      <c r="L91" s="69">
        <v>43.105025516352704</v>
      </c>
      <c r="M91" s="265">
        <v>48.499956302869087</v>
      </c>
      <c r="N91" s="70">
        <v>47.071317789740874</v>
      </c>
      <c r="O91" s="70">
        <v>45.492315456825459</v>
      </c>
      <c r="P91" s="70">
        <v>44.308958159811617</v>
      </c>
      <c r="Q91" s="70">
        <v>44.224175738238905</v>
      </c>
      <c r="R91" s="70">
        <v>42.843742890717166</v>
      </c>
      <c r="S91" s="70">
        <v>44.442032936661548</v>
      </c>
      <c r="T91" s="265">
        <v>42.721429925423649</v>
      </c>
      <c r="U91" s="70">
        <v>48.594400582224772</v>
      </c>
      <c r="V91" s="70">
        <v>46.818644358585217</v>
      </c>
      <c r="W91" s="70">
        <v>45.45935305632046</v>
      </c>
      <c r="X91" s="70">
        <v>45.231644661058183</v>
      </c>
      <c r="Y91" s="70">
        <v>43.683854956862248</v>
      </c>
      <c r="Z91" s="70">
        <v>45.172943332829163</v>
      </c>
      <c r="AA91" s="70">
        <v>43.289360709004747</v>
      </c>
      <c r="BJ91" s="275"/>
    </row>
    <row r="92" spans="1:62" x14ac:dyDescent="0.25">
      <c r="A92" t="str">
        <f t="shared" si="11"/>
        <v>11. Verv. dranken</v>
      </c>
      <c r="B92" s="275">
        <v>11</v>
      </c>
      <c r="C92" s="99" t="s">
        <v>167</v>
      </c>
      <c r="D92" s="266"/>
      <c r="E92" s="70">
        <v>42.18101260090797</v>
      </c>
      <c r="F92" s="70">
        <v>46.677057116126576</v>
      </c>
      <c r="G92" s="70">
        <v>52.780881516689483</v>
      </c>
      <c r="H92" s="70">
        <v>57.704933179148462</v>
      </c>
      <c r="I92" s="70">
        <v>29.79454965818994</v>
      </c>
      <c r="J92" s="70">
        <v>61.061135595787022</v>
      </c>
      <c r="K92" s="69">
        <v>77.999750958675548</v>
      </c>
      <c r="L92" s="69">
        <v>60.954676492226355</v>
      </c>
      <c r="M92" s="265">
        <v>63.184733046489491</v>
      </c>
      <c r="N92" s="70">
        <v>63.667579030741251</v>
      </c>
      <c r="O92" s="70">
        <v>64.569483505986071</v>
      </c>
      <c r="P92" s="70">
        <v>64.87798636204657</v>
      </c>
      <c r="Q92" s="70">
        <v>64.90844796567967</v>
      </c>
      <c r="R92" s="70">
        <v>66.259684488082712</v>
      </c>
      <c r="S92" s="70">
        <v>64.047596329104323</v>
      </c>
      <c r="T92" s="265">
        <v>61.981339721787315</v>
      </c>
      <c r="U92" s="70">
        <v>65.12117021783186</v>
      </c>
      <c r="V92" s="70">
        <v>65.838828160146036</v>
      </c>
      <c r="W92" s="70">
        <v>65.948217546151014</v>
      </c>
      <c r="X92" s="70">
        <v>65.774543780782707</v>
      </c>
      <c r="Y92" s="70">
        <v>66.935560296401292</v>
      </c>
      <c r="Z92" s="70">
        <v>64.500234702895384</v>
      </c>
      <c r="AA92" s="70">
        <v>62.225778466982291</v>
      </c>
      <c r="BJ92" s="275"/>
    </row>
    <row r="93" spans="1:62" x14ac:dyDescent="0.25">
      <c r="A93" t="str">
        <f t="shared" si="11"/>
        <v>11. Verv. dranken</v>
      </c>
      <c r="B93" s="275">
        <v>11</v>
      </c>
      <c r="C93" s="99" t="s">
        <v>168</v>
      </c>
      <c r="D93" s="266"/>
      <c r="E93" s="70">
        <v>32.135018856291943</v>
      </c>
      <c r="F93" s="70">
        <v>35.381009858084454</v>
      </c>
      <c r="G93" s="70">
        <v>38.831819722616281</v>
      </c>
      <c r="H93" s="70">
        <v>46.338236802962506</v>
      </c>
      <c r="I93" s="70">
        <v>42.020481652876093</v>
      </c>
      <c r="J93" s="70">
        <v>60.978902701844284</v>
      </c>
      <c r="K93" s="69">
        <v>77.889385120081343</v>
      </c>
      <c r="L93" s="69">
        <v>77.921126967368863</v>
      </c>
      <c r="M93" s="265">
        <v>87.724569303701102</v>
      </c>
      <c r="N93" s="70">
        <v>92.803432410324589</v>
      </c>
      <c r="O93" s="70">
        <v>100.12041978946661</v>
      </c>
      <c r="P93" s="70">
        <v>104.17306929205348</v>
      </c>
      <c r="Q93" s="70">
        <v>105.63635292613024</v>
      </c>
      <c r="R93" s="70">
        <v>100.26470859960195</v>
      </c>
      <c r="S93" s="70">
        <v>101.19217043278886</v>
      </c>
      <c r="T93" s="265">
        <v>104.18103487457819</v>
      </c>
      <c r="U93" s="70">
        <v>93.525500671639293</v>
      </c>
      <c r="V93" s="70">
        <v>100.58647395252747</v>
      </c>
      <c r="W93" s="70">
        <v>104.33338608276475</v>
      </c>
      <c r="X93" s="70">
        <v>105.47078077095814</v>
      </c>
      <c r="Y93" s="70">
        <v>99.797067050517128</v>
      </c>
      <c r="Z93" s="70">
        <v>100.40781418589681</v>
      </c>
      <c r="AA93" s="70">
        <v>103.05289314924148</v>
      </c>
      <c r="BJ93" s="275"/>
    </row>
    <row r="94" spans="1:62" x14ac:dyDescent="0.25">
      <c r="A94" t="str">
        <f t="shared" si="11"/>
        <v>11. Verv. dranken</v>
      </c>
      <c r="B94" s="275">
        <v>11</v>
      </c>
      <c r="C94" s="99" t="s">
        <v>169</v>
      </c>
      <c r="D94" s="266"/>
      <c r="E94" s="70">
        <v>5.6415736987263534</v>
      </c>
      <c r="F94" s="70">
        <v>7.4763702073788521</v>
      </c>
      <c r="G94" s="70">
        <v>6.3174919316253266</v>
      </c>
      <c r="H94" s="70">
        <v>8.4436679599729061</v>
      </c>
      <c r="I94" s="70">
        <v>6.3155114312628662</v>
      </c>
      <c r="J94" s="70">
        <v>10.002603816627367</v>
      </c>
      <c r="K94" s="69">
        <v>9.0177742434658494</v>
      </c>
      <c r="L94" s="69">
        <v>10.795078105557598</v>
      </c>
      <c r="M94" s="265">
        <v>12.682499428840375</v>
      </c>
      <c r="N94" s="70">
        <v>14.90808080651005</v>
      </c>
      <c r="O94" s="70">
        <v>17.621478874136802</v>
      </c>
      <c r="P94" s="70">
        <v>28.333946126180798</v>
      </c>
      <c r="Q94" s="70">
        <v>34.821305233083663</v>
      </c>
      <c r="R94" s="70">
        <v>41.699201642106175</v>
      </c>
      <c r="S94" s="70">
        <v>41.981625585031374</v>
      </c>
      <c r="T94" s="265">
        <v>46.578985736293021</v>
      </c>
      <c r="U94" s="70">
        <v>14.98831647082266</v>
      </c>
      <c r="V94" s="70">
        <v>17.661370032217</v>
      </c>
      <c r="W94" s="70">
        <v>28.310009809763717</v>
      </c>
      <c r="X94" s="70">
        <v>34.683979589191694</v>
      </c>
      <c r="Y94" s="70">
        <v>41.405929274635703</v>
      </c>
      <c r="Z94" s="70">
        <v>41.557074480854538</v>
      </c>
      <c r="AA94" s="70">
        <v>45.96493633953154</v>
      </c>
      <c r="BJ94" s="275"/>
    </row>
    <row r="95" spans="1:62" x14ac:dyDescent="0.25">
      <c r="A95" t="str">
        <f t="shared" si="11"/>
        <v>11. Verv. dranken</v>
      </c>
      <c r="B95" s="275">
        <v>11</v>
      </c>
      <c r="C95" s="99" t="s">
        <v>26</v>
      </c>
      <c r="D95" s="270"/>
      <c r="E95" s="70">
        <v>79.957605155926259</v>
      </c>
      <c r="F95" s="70">
        <v>89.53443718158988</v>
      </c>
      <c r="G95" s="70">
        <v>97.930193170931091</v>
      </c>
      <c r="H95" s="70">
        <v>112.48683794208387</v>
      </c>
      <c r="I95" s="70">
        <v>78.130542742328899</v>
      </c>
      <c r="J95" s="70">
        <v>132.04264211425865</v>
      </c>
      <c r="K95" s="69">
        <v>164.90691032222276</v>
      </c>
      <c r="L95" s="69">
        <v>149.6708815651528</v>
      </c>
      <c r="M95" s="265">
        <v>163.59180177903096</v>
      </c>
      <c r="N95" s="70">
        <v>171.3790922475759</v>
      </c>
      <c r="O95" s="70">
        <v>182.31138216958948</v>
      </c>
      <c r="P95" s="70">
        <v>197.38500178028085</v>
      </c>
      <c r="Q95" s="70">
        <v>205.36610612489358</v>
      </c>
      <c r="R95" s="70">
        <v>208.22359472979082</v>
      </c>
      <c r="S95" s="70">
        <v>207.22139234692455</v>
      </c>
      <c r="T95" s="265">
        <v>212.74136033265853</v>
      </c>
      <c r="U95" s="70">
        <v>173.63498736029382</v>
      </c>
      <c r="V95" s="70">
        <v>184.08667214489051</v>
      </c>
      <c r="W95" s="70">
        <v>198.5916134386795</v>
      </c>
      <c r="X95" s="70">
        <v>205.92930414093254</v>
      </c>
      <c r="Y95" s="70">
        <v>208.13855662155413</v>
      </c>
      <c r="Z95" s="70">
        <v>206.46512336964673</v>
      </c>
      <c r="AA95" s="70">
        <v>211.24360795575532</v>
      </c>
      <c r="BJ95" s="275"/>
    </row>
    <row r="96" spans="1:62" x14ac:dyDescent="0.25">
      <c r="A96" t="str">
        <f t="shared" si="11"/>
        <v>11. Verv. dranken</v>
      </c>
      <c r="B96" s="275">
        <v>11</v>
      </c>
      <c r="C96" s="99" t="s">
        <v>19</v>
      </c>
      <c r="D96" s="270"/>
      <c r="E96" s="70">
        <v>637.69145044934965</v>
      </c>
      <c r="F96" s="70">
        <v>670.24327984241529</v>
      </c>
      <c r="G96" s="70">
        <v>690.19092802467765</v>
      </c>
      <c r="H96" s="70">
        <v>711.12630126171541</v>
      </c>
      <c r="I96" s="70">
        <v>486.36475194596807</v>
      </c>
      <c r="J96" s="70">
        <v>749.15872065630083</v>
      </c>
      <c r="K96" s="69">
        <v>891.70019849075254</v>
      </c>
      <c r="L96" s="69">
        <v>756.59187127277994</v>
      </c>
      <c r="M96" s="265">
        <v>809.86218224761751</v>
      </c>
      <c r="N96" s="70">
        <v>836.61132684357176</v>
      </c>
      <c r="O96" s="70">
        <v>868.83834516161664</v>
      </c>
      <c r="P96" s="70">
        <v>899.90056682448005</v>
      </c>
      <c r="Q96" s="70">
        <v>930.14132133916542</v>
      </c>
      <c r="R96" s="70">
        <v>957.04107442244344</v>
      </c>
      <c r="S96" s="70">
        <v>984.6947148957139</v>
      </c>
      <c r="T96" s="265">
        <v>1017.1329709024157</v>
      </c>
      <c r="U96" s="70">
        <v>848.01361558621875</v>
      </c>
      <c r="V96" s="70">
        <v>877.77976302295122</v>
      </c>
      <c r="W96" s="70">
        <v>906.20188544111852</v>
      </c>
      <c r="X96" s="70">
        <v>933.63189917527859</v>
      </c>
      <c r="Y96" s="70">
        <v>957.58992069796045</v>
      </c>
      <c r="Z96" s="70">
        <v>982.13937236905258</v>
      </c>
      <c r="AA96" s="70">
        <v>1011.2304897029451</v>
      </c>
      <c r="BJ96" s="275"/>
    </row>
    <row r="97" spans="1:62" x14ac:dyDescent="0.25">
      <c r="A97" t="str">
        <f t="shared" si="11"/>
        <v>11. Verv. dranken</v>
      </c>
      <c r="B97" s="275">
        <v>11</v>
      </c>
      <c r="C97" s="99" t="s">
        <v>20</v>
      </c>
      <c r="D97" s="270"/>
      <c r="E97" s="267">
        <v>0.1253860391253232</v>
      </c>
      <c r="F97" s="267">
        <v>0.13358498305666092</v>
      </c>
      <c r="G97" s="267">
        <v>0.14188855459344665</v>
      </c>
      <c r="H97" s="267">
        <v>0.15818123692303906</v>
      </c>
      <c r="I97" s="267">
        <v>0.16064186894655699</v>
      </c>
      <c r="J97" s="267">
        <v>0.17625456191524091</v>
      </c>
      <c r="K97" s="333">
        <v>0.18493537469357527</v>
      </c>
      <c r="L97" s="333">
        <v>0.19782248164174474</v>
      </c>
      <c r="M97" s="268">
        <v>0.20199955667149838</v>
      </c>
      <c r="N97" s="267">
        <v>0.20484911780260906</v>
      </c>
      <c r="O97" s="267">
        <v>0.20983348995223836</v>
      </c>
      <c r="P97" s="267">
        <v>0.21934090171406631</v>
      </c>
      <c r="Q97" s="267">
        <v>0.22079021909188912</v>
      </c>
      <c r="R97" s="267">
        <v>0.21757017571628251</v>
      </c>
      <c r="S97" s="267">
        <v>0.21044227130727594</v>
      </c>
      <c r="T97" s="268">
        <v>0.20915786472235898</v>
      </c>
      <c r="U97" s="267">
        <v>0.2047549522424385</v>
      </c>
      <c r="V97" s="267">
        <v>0.2097185192683432</v>
      </c>
      <c r="W97" s="267">
        <v>0.219147208397177</v>
      </c>
      <c r="X97" s="267">
        <v>0.22056798222387183</v>
      </c>
      <c r="Y97" s="267">
        <v>0.21735667024340416</v>
      </c>
      <c r="Z97" s="267">
        <v>0.21021978059145008</v>
      </c>
      <c r="AA97" s="267">
        <v>0.20889758576979753</v>
      </c>
      <c r="BJ97" s="275"/>
    </row>
    <row r="98" spans="1:62" x14ac:dyDescent="0.25">
      <c r="A98" t="str">
        <f t="shared" si="11"/>
        <v>11. Verv. dranken</v>
      </c>
      <c r="B98" s="275">
        <v>11</v>
      </c>
      <c r="C98" s="99" t="s">
        <v>29</v>
      </c>
      <c r="D98" s="270"/>
      <c r="E98" s="70">
        <v>637.69145044934965</v>
      </c>
      <c r="F98" s="70">
        <v>670.24327984241529</v>
      </c>
      <c r="G98" s="70">
        <v>690.19092802467765</v>
      </c>
      <c r="H98" s="70">
        <v>711.12630126171541</v>
      </c>
      <c r="I98" s="70">
        <v>486.36475194596807</v>
      </c>
      <c r="J98" s="70">
        <v>749.15872065630083</v>
      </c>
      <c r="K98" s="69">
        <v>834.70019849075254</v>
      </c>
      <c r="L98" s="69">
        <v>756.59187127277994</v>
      </c>
      <c r="M98" s="265">
        <v>809.86218224761751</v>
      </c>
      <c r="N98" s="70">
        <v>836.61132684357176</v>
      </c>
      <c r="O98" s="70">
        <v>868.83834516161664</v>
      </c>
      <c r="P98" s="70">
        <v>899.90056682448005</v>
      </c>
      <c r="Q98" s="70">
        <v>930.14132133916542</v>
      </c>
      <c r="R98" s="70">
        <v>957.04107442244344</v>
      </c>
      <c r="S98" s="70">
        <v>984.6947148957139</v>
      </c>
      <c r="T98" s="265">
        <v>1017.1329709024157</v>
      </c>
      <c r="U98" s="70">
        <v>848.01361558621875</v>
      </c>
      <c r="V98" s="70">
        <v>877.77976302295122</v>
      </c>
      <c r="W98" s="70">
        <v>906.20188544111852</v>
      </c>
      <c r="X98" s="70">
        <v>933.63189917527859</v>
      </c>
      <c r="Y98" s="70">
        <v>957.58992069796045</v>
      </c>
      <c r="Z98" s="70">
        <v>982.13937236905258</v>
      </c>
      <c r="AA98" s="70">
        <v>1011.2304897029451</v>
      </c>
      <c r="BJ98" s="275"/>
    </row>
    <row r="99" spans="1:62" x14ac:dyDescent="0.25">
      <c r="A99" t="str">
        <f t="shared" si="11"/>
        <v>12. Verv. tabaksproducten</v>
      </c>
      <c r="B99" s="275">
        <v>12</v>
      </c>
      <c r="C99" s="99" t="s">
        <v>25</v>
      </c>
      <c r="D99" s="70">
        <v>1392</v>
      </c>
      <c r="E99" s="70">
        <v>1316</v>
      </c>
      <c r="F99" s="70">
        <v>1353</v>
      </c>
      <c r="G99" s="70">
        <v>1311</v>
      </c>
      <c r="H99" s="70">
        <v>1175</v>
      </c>
      <c r="I99" s="70">
        <v>1127</v>
      </c>
      <c r="J99" s="70">
        <v>1088</v>
      </c>
      <c r="K99" s="69">
        <v>1073</v>
      </c>
      <c r="L99" s="69">
        <v>1074</v>
      </c>
      <c r="M99" s="265">
        <v>1211.336193013916</v>
      </c>
      <c r="N99" s="70">
        <v>1192.7691862141776</v>
      </c>
      <c r="O99" s="70">
        <v>1174.4867690630358</v>
      </c>
      <c r="P99" s="70">
        <v>1156.4845794536118</v>
      </c>
      <c r="Q99" s="70">
        <v>1138.7583221401217</v>
      </c>
      <c r="R99" s="70">
        <v>1121.3037677130587</v>
      </c>
      <c r="S99" s="70">
        <v>1104.1167515900618</v>
      </c>
      <c r="T99" s="265">
        <v>1087.1931730222723</v>
      </c>
      <c r="U99" s="70">
        <v>1189.9381287879626</v>
      </c>
      <c r="V99" s="70">
        <v>1168.9180580168884</v>
      </c>
      <c r="W99" s="70">
        <v>1148.2693035054851</v>
      </c>
      <c r="X99" s="70">
        <v>1127.9853060101514</v>
      </c>
      <c r="Y99" s="70">
        <v>1108.059622155298</v>
      </c>
      <c r="Z99" s="70">
        <v>1088.4859223865565</v>
      </c>
      <c r="AA99" s="70">
        <v>1069.2579889601459</v>
      </c>
      <c r="BJ99" s="275"/>
    </row>
    <row r="100" spans="1:62" x14ac:dyDescent="0.25">
      <c r="A100" t="str">
        <f t="shared" si="11"/>
        <v>12. Verv. tabaksproducten</v>
      </c>
      <c r="B100" s="275">
        <v>12</v>
      </c>
      <c r="C100" s="99" t="s">
        <v>154</v>
      </c>
      <c r="D100" s="266"/>
      <c r="E100" s="70">
        <v>-76</v>
      </c>
      <c r="F100" s="70">
        <v>37</v>
      </c>
      <c r="G100" s="70">
        <v>-42</v>
      </c>
      <c r="H100" s="70">
        <v>-136</v>
      </c>
      <c r="I100" s="70">
        <v>-48</v>
      </c>
      <c r="J100" s="70">
        <v>-39</v>
      </c>
      <c r="K100" s="69">
        <v>-15</v>
      </c>
      <c r="L100" s="69">
        <v>1</v>
      </c>
      <c r="M100" s="265">
        <v>137.33619301391604</v>
      </c>
      <c r="N100" s="70">
        <v>-18.567006799738465</v>
      </c>
      <c r="O100" s="70">
        <v>-18.282417151141772</v>
      </c>
      <c r="P100" s="70">
        <v>-18.002189609424022</v>
      </c>
      <c r="Q100" s="70">
        <v>-17.726257313490123</v>
      </c>
      <c r="R100" s="70">
        <v>-17.454554427062931</v>
      </c>
      <c r="S100" s="70">
        <v>-17.187016122996965</v>
      </c>
      <c r="T100" s="265">
        <v>-16.923578567789491</v>
      </c>
      <c r="U100" s="70">
        <v>-21.398064225953476</v>
      </c>
      <c r="V100" s="70">
        <v>-21.020070771074188</v>
      </c>
      <c r="W100" s="70">
        <v>-20.64875451140324</v>
      </c>
      <c r="X100" s="70">
        <v>-20.283997495333779</v>
      </c>
      <c r="Y100" s="70">
        <v>-19.925683854853332</v>
      </c>
      <c r="Z100" s="70">
        <v>-19.573699768741562</v>
      </c>
      <c r="AA100" s="70">
        <v>-19.227933426410573</v>
      </c>
      <c r="BJ100" s="275"/>
    </row>
    <row r="101" spans="1:62" x14ac:dyDescent="0.25">
      <c r="A101" t="str">
        <f t="shared" si="11"/>
        <v>12. Verv. tabaksproducten</v>
      </c>
      <c r="B101" s="275">
        <v>12</v>
      </c>
      <c r="C101" s="99" t="s">
        <v>155</v>
      </c>
      <c r="D101" s="266"/>
      <c r="E101" s="267">
        <v>0.9454022988505747</v>
      </c>
      <c r="F101" s="267">
        <v>1.0281155015197569</v>
      </c>
      <c r="G101" s="267">
        <v>0.96895787139689582</v>
      </c>
      <c r="H101" s="267">
        <v>0.89626239511823036</v>
      </c>
      <c r="I101" s="267">
        <v>0.9591489361702128</v>
      </c>
      <c r="J101" s="267">
        <v>0.96539485359361132</v>
      </c>
      <c r="K101" s="333">
        <v>0.98621323529411764</v>
      </c>
      <c r="L101" s="333">
        <v>1.0009319664492078</v>
      </c>
      <c r="M101" s="268">
        <v>1.1278735502922868</v>
      </c>
      <c r="N101" s="267">
        <v>0.98467229254205468</v>
      </c>
      <c r="O101" s="267">
        <v>0.98467229254205524</v>
      </c>
      <c r="P101" s="267">
        <v>0.98467229254205602</v>
      </c>
      <c r="Q101" s="267">
        <v>0.98467229254205446</v>
      </c>
      <c r="R101" s="267">
        <v>0.98467229254205602</v>
      </c>
      <c r="S101" s="267">
        <v>0.98467229254205524</v>
      </c>
      <c r="T101" s="268">
        <v>0.98467229254205457</v>
      </c>
      <c r="U101" s="267">
        <v>0.9823351565408831</v>
      </c>
      <c r="V101" s="267">
        <v>0.98233515654088277</v>
      </c>
      <c r="W101" s="267">
        <v>0.9823351565408831</v>
      </c>
      <c r="X101" s="267">
        <v>0.98233515654088288</v>
      </c>
      <c r="Y101" s="267">
        <v>0.9823351565408831</v>
      </c>
      <c r="Z101" s="267">
        <v>0.9823351565408831</v>
      </c>
      <c r="AA101" s="267">
        <v>0.98233515654088344</v>
      </c>
      <c r="BJ101" s="275"/>
    </row>
    <row r="102" spans="1:62" x14ac:dyDescent="0.25">
      <c r="A102" t="str">
        <f t="shared" si="11"/>
        <v>12. Verv. tabaksproducten</v>
      </c>
      <c r="B102" s="275">
        <v>12</v>
      </c>
      <c r="C102" s="99" t="s">
        <v>8</v>
      </c>
      <c r="D102" s="70">
        <v>1</v>
      </c>
      <c r="E102" s="70">
        <v>1</v>
      </c>
      <c r="F102" s="70">
        <v>0</v>
      </c>
      <c r="G102" s="70">
        <v>1</v>
      </c>
      <c r="H102" s="70">
        <v>2</v>
      </c>
      <c r="I102" s="70">
        <v>1</v>
      </c>
      <c r="J102" s="70">
        <v>1</v>
      </c>
      <c r="K102" s="69">
        <v>4</v>
      </c>
      <c r="L102" s="69">
        <v>1</v>
      </c>
      <c r="M102" s="265">
        <v>3.6669225682072151</v>
      </c>
      <c r="N102" s="70">
        <v>3.4595087048042465</v>
      </c>
      <c r="O102" s="70">
        <v>3.1542934599830961</v>
      </c>
      <c r="P102" s="70">
        <v>3.0549619745636551</v>
      </c>
      <c r="Q102" s="70">
        <v>3.0468869031720809</v>
      </c>
      <c r="R102" s="70">
        <v>2.9903156700361531</v>
      </c>
      <c r="S102" s="70">
        <v>2.9409596119405599</v>
      </c>
      <c r="T102" s="265">
        <v>2.6400632570298268</v>
      </c>
      <c r="U102" s="70">
        <v>3.4512975035735427</v>
      </c>
      <c r="V102" s="70">
        <v>3.1393376943703357</v>
      </c>
      <c r="W102" s="70">
        <v>3.0332605562499455</v>
      </c>
      <c r="X102" s="70">
        <v>3.0180623834158808</v>
      </c>
      <c r="Y102" s="70">
        <v>2.9549959135723127</v>
      </c>
      <c r="Z102" s="70">
        <v>2.8993248506506419</v>
      </c>
      <c r="AA102" s="70">
        <v>2.5965107204379496</v>
      </c>
      <c r="BJ102" s="275"/>
    </row>
    <row r="103" spans="1:62" x14ac:dyDescent="0.25">
      <c r="A103" t="str">
        <f t="shared" si="11"/>
        <v>12. Verv. tabaksproducten</v>
      </c>
      <c r="B103" s="275">
        <v>12</v>
      </c>
      <c r="C103" s="99" t="s">
        <v>9</v>
      </c>
      <c r="D103" s="70">
        <v>40</v>
      </c>
      <c r="E103" s="70">
        <v>30</v>
      </c>
      <c r="F103" s="70">
        <v>20</v>
      </c>
      <c r="G103" s="70">
        <v>15</v>
      </c>
      <c r="H103" s="70">
        <v>20</v>
      </c>
      <c r="I103" s="70">
        <v>19</v>
      </c>
      <c r="J103" s="70">
        <v>14</v>
      </c>
      <c r="K103" s="69">
        <v>18</v>
      </c>
      <c r="L103" s="69">
        <v>16</v>
      </c>
      <c r="M103" s="265">
        <v>58.670761091315427</v>
      </c>
      <c r="N103" s="70">
        <v>55.352139276867938</v>
      </c>
      <c r="O103" s="70">
        <v>50.468695359729537</v>
      </c>
      <c r="P103" s="70">
        <v>48.879391593018468</v>
      </c>
      <c r="Q103" s="70">
        <v>48.750190450753294</v>
      </c>
      <c r="R103" s="70">
        <v>47.845050720578442</v>
      </c>
      <c r="S103" s="70">
        <v>47.055353791048958</v>
      </c>
      <c r="T103" s="265">
        <v>42.241012112477229</v>
      </c>
      <c r="U103" s="70">
        <v>55.220760057176676</v>
      </c>
      <c r="V103" s="70">
        <v>50.229403109925371</v>
      </c>
      <c r="W103" s="70">
        <v>48.532168899999121</v>
      </c>
      <c r="X103" s="70">
        <v>48.288998134654094</v>
      </c>
      <c r="Y103" s="70">
        <v>47.279934617156997</v>
      </c>
      <c r="Z103" s="70">
        <v>46.389197610410264</v>
      </c>
      <c r="AA103" s="70">
        <v>41.544171527007187</v>
      </c>
      <c r="BJ103" s="275"/>
    </row>
    <row r="104" spans="1:62" x14ac:dyDescent="0.25">
      <c r="A104" t="str">
        <f t="shared" si="11"/>
        <v>12. Verv. tabaksproducten</v>
      </c>
      <c r="B104" s="275">
        <v>12</v>
      </c>
      <c r="C104" s="99" t="s">
        <v>10</v>
      </c>
      <c r="D104" s="70">
        <v>84</v>
      </c>
      <c r="E104" s="70">
        <v>81</v>
      </c>
      <c r="F104" s="70">
        <v>87</v>
      </c>
      <c r="G104" s="70">
        <v>76</v>
      </c>
      <c r="H104" s="70">
        <v>56</v>
      </c>
      <c r="I104" s="70">
        <v>48</v>
      </c>
      <c r="J104" s="70">
        <v>47</v>
      </c>
      <c r="K104" s="69">
        <v>52</v>
      </c>
      <c r="L104" s="69">
        <v>52</v>
      </c>
      <c r="M104" s="265">
        <v>178.15132143873382</v>
      </c>
      <c r="N104" s="70">
        <v>168.07446457507297</v>
      </c>
      <c r="O104" s="70">
        <v>153.24609059751211</v>
      </c>
      <c r="P104" s="70">
        <v>148.42023593088425</v>
      </c>
      <c r="Q104" s="70">
        <v>148.0279220457769</v>
      </c>
      <c r="R104" s="70">
        <v>145.27950296925644</v>
      </c>
      <c r="S104" s="70">
        <v>142.88162114677888</v>
      </c>
      <c r="T104" s="265">
        <v>128.26307323736577</v>
      </c>
      <c r="U104" s="70">
        <v>167.67553704861459</v>
      </c>
      <c r="V104" s="70">
        <v>152.51948965149217</v>
      </c>
      <c r="W104" s="70">
        <v>147.36590869114318</v>
      </c>
      <c r="X104" s="70">
        <v>146.62753079428822</v>
      </c>
      <c r="Y104" s="70">
        <v>143.56355146772154</v>
      </c>
      <c r="Z104" s="70">
        <v>140.85886566077704</v>
      </c>
      <c r="AA104" s="70">
        <v>126.14714583461037</v>
      </c>
      <c r="BJ104" s="275"/>
    </row>
    <row r="105" spans="1:62" x14ac:dyDescent="0.25">
      <c r="A105" t="str">
        <f t="shared" si="11"/>
        <v>12. Verv. tabaksproducten</v>
      </c>
      <c r="B105" s="275">
        <v>12</v>
      </c>
      <c r="C105" s="99" t="s">
        <v>11</v>
      </c>
      <c r="D105" s="70">
        <v>165</v>
      </c>
      <c r="E105" s="70">
        <v>118</v>
      </c>
      <c r="F105" s="70">
        <v>117</v>
      </c>
      <c r="G105" s="70">
        <v>108</v>
      </c>
      <c r="H105" s="70">
        <v>81</v>
      </c>
      <c r="I105" s="70">
        <v>75</v>
      </c>
      <c r="J105" s="70">
        <v>72</v>
      </c>
      <c r="K105" s="69">
        <v>74</v>
      </c>
      <c r="L105" s="69">
        <v>71</v>
      </c>
      <c r="M105" s="265">
        <v>62.272259578739423</v>
      </c>
      <c r="N105" s="70">
        <v>92.417189929534004</v>
      </c>
      <c r="O105" s="70">
        <v>118.00888667003663</v>
      </c>
      <c r="P105" s="70">
        <v>141.82546786188263</v>
      </c>
      <c r="Q105" s="70">
        <v>162.4584693312803</v>
      </c>
      <c r="R105" s="70">
        <v>185.70992395208856</v>
      </c>
      <c r="S105" s="70">
        <v>178.1100354818351</v>
      </c>
      <c r="T105" s="265">
        <v>172.29770548328952</v>
      </c>
      <c r="U105" s="70">
        <v>92.197836197995713</v>
      </c>
      <c r="V105" s="70">
        <v>117.44935938709652</v>
      </c>
      <c r="W105" s="70">
        <v>140.81798762768204</v>
      </c>
      <c r="X105" s="70">
        <v>160.92156051004164</v>
      </c>
      <c r="Y105" s="70">
        <v>183.51643336090092</v>
      </c>
      <c r="Z105" s="70">
        <v>175.58855617266121</v>
      </c>
      <c r="AA105" s="70">
        <v>169.45534854249439</v>
      </c>
      <c r="BJ105" s="275"/>
    </row>
    <row r="106" spans="1:62" x14ac:dyDescent="0.25">
      <c r="A106" t="str">
        <f t="shared" si="11"/>
        <v>12. Verv. tabaksproducten</v>
      </c>
      <c r="B106" s="275">
        <v>12</v>
      </c>
      <c r="C106" s="99" t="s">
        <v>12</v>
      </c>
      <c r="D106" s="70">
        <v>177</v>
      </c>
      <c r="E106" s="70">
        <v>189</v>
      </c>
      <c r="F106" s="70">
        <v>207</v>
      </c>
      <c r="G106" s="70">
        <v>184</v>
      </c>
      <c r="H106" s="70">
        <v>141</v>
      </c>
      <c r="I106" s="70">
        <v>131</v>
      </c>
      <c r="J106" s="70">
        <v>103</v>
      </c>
      <c r="K106" s="69">
        <v>88</v>
      </c>
      <c r="L106" s="69">
        <v>95</v>
      </c>
      <c r="M106" s="265">
        <v>85.99502513254491</v>
      </c>
      <c r="N106" s="70">
        <v>82.070567471786319</v>
      </c>
      <c r="O106" s="70">
        <v>78.225301245574371</v>
      </c>
      <c r="P106" s="70">
        <v>72.548743116598416</v>
      </c>
      <c r="Q106" s="70">
        <v>66.992891730625558</v>
      </c>
      <c r="R106" s="70">
        <v>58.757728785632395</v>
      </c>
      <c r="S106" s="70">
        <v>87.201335197153938</v>
      </c>
      <c r="T106" s="265">
        <v>111.34868405545667</v>
      </c>
      <c r="U106" s="70">
        <v>81.875771620082446</v>
      </c>
      <c r="V106" s="70">
        <v>77.854403836928412</v>
      </c>
      <c r="W106" s="70">
        <v>72.033381342666104</v>
      </c>
      <c r="X106" s="70">
        <v>66.359117654796165</v>
      </c>
      <c r="Y106" s="70">
        <v>58.063718888325575</v>
      </c>
      <c r="Z106" s="70">
        <v>85.966837871738562</v>
      </c>
      <c r="AA106" s="70">
        <v>109.51178957049727</v>
      </c>
      <c r="BJ106" s="275"/>
    </row>
    <row r="107" spans="1:62" x14ac:dyDescent="0.25">
      <c r="A107" t="str">
        <f t="shared" si="11"/>
        <v>12. Verv. tabaksproducten</v>
      </c>
      <c r="B107" s="275">
        <v>12</v>
      </c>
      <c r="C107" s="99" t="s">
        <v>13</v>
      </c>
      <c r="D107" s="70">
        <v>208</v>
      </c>
      <c r="E107" s="70">
        <v>192</v>
      </c>
      <c r="F107" s="70">
        <v>181</v>
      </c>
      <c r="G107" s="70">
        <v>172</v>
      </c>
      <c r="H107" s="70">
        <v>169</v>
      </c>
      <c r="I107" s="70">
        <v>165</v>
      </c>
      <c r="J107" s="70">
        <v>171</v>
      </c>
      <c r="K107" s="69">
        <v>173</v>
      </c>
      <c r="L107" s="69">
        <v>157</v>
      </c>
      <c r="M107" s="265">
        <v>146.29038758180053</v>
      </c>
      <c r="N107" s="70">
        <v>129.94506516366167</v>
      </c>
      <c r="O107" s="70">
        <v>108.16337950005345</v>
      </c>
      <c r="P107" s="70">
        <v>92.595106346184807</v>
      </c>
      <c r="Q107" s="70">
        <v>89.63837625928771</v>
      </c>
      <c r="R107" s="70">
        <v>81.141625465873304</v>
      </c>
      <c r="S107" s="70">
        <v>77.438656914202539</v>
      </c>
      <c r="T107" s="265">
        <v>73.810410379441308</v>
      </c>
      <c r="U107" s="70">
        <v>129.63663839846387</v>
      </c>
      <c r="V107" s="70">
        <v>107.65053370044421</v>
      </c>
      <c r="W107" s="70">
        <v>91.937341976823845</v>
      </c>
      <c r="X107" s="70">
        <v>88.790368693037124</v>
      </c>
      <c r="Y107" s="70">
        <v>80.18323084578293</v>
      </c>
      <c r="Z107" s="70">
        <v>76.34236848434989</v>
      </c>
      <c r="AA107" s="70">
        <v>72.592776449514787</v>
      </c>
      <c r="BJ107" s="275"/>
    </row>
    <row r="108" spans="1:62" x14ac:dyDescent="0.25">
      <c r="A108" t="str">
        <f t="shared" si="11"/>
        <v>12. Verv. tabaksproducten</v>
      </c>
      <c r="B108" s="275">
        <v>12</v>
      </c>
      <c r="C108" s="99" t="s">
        <v>14</v>
      </c>
      <c r="D108" s="70">
        <v>266</v>
      </c>
      <c r="E108" s="70">
        <v>234</v>
      </c>
      <c r="F108" s="70">
        <v>220</v>
      </c>
      <c r="G108" s="70">
        <v>213</v>
      </c>
      <c r="H108" s="70">
        <v>186</v>
      </c>
      <c r="I108" s="70">
        <v>171</v>
      </c>
      <c r="J108" s="70">
        <v>171</v>
      </c>
      <c r="K108" s="69">
        <v>163</v>
      </c>
      <c r="L108" s="69">
        <v>163</v>
      </c>
      <c r="M108" s="265">
        <v>167.04780744138034</v>
      </c>
      <c r="N108" s="70">
        <v>161.21004324815169</v>
      </c>
      <c r="O108" s="70">
        <v>171.90251384829924</v>
      </c>
      <c r="P108" s="70">
        <v>163.23467201234641</v>
      </c>
      <c r="Q108" s="70">
        <v>148.13921129166494</v>
      </c>
      <c r="R108" s="70">
        <v>138.0340295281523</v>
      </c>
      <c r="S108" s="70">
        <v>122.61120678082068</v>
      </c>
      <c r="T108" s="265">
        <v>102.05883904317808</v>
      </c>
      <c r="U108" s="70">
        <v>160.82740853944767</v>
      </c>
      <c r="V108" s="70">
        <v>171.08745534534881</v>
      </c>
      <c r="W108" s="70">
        <v>162.07510802099873</v>
      </c>
      <c r="X108" s="70">
        <v>146.7377672084929</v>
      </c>
      <c r="Y108" s="70">
        <v>136.40365707098704</v>
      </c>
      <c r="Z108" s="70">
        <v>120.87541676688733</v>
      </c>
      <c r="AA108" s="70">
        <v>100.37519706599576</v>
      </c>
      <c r="BJ108" s="275"/>
    </row>
    <row r="109" spans="1:62" x14ac:dyDescent="0.25">
      <c r="A109" t="str">
        <f t="shared" si="11"/>
        <v>12. Verv. tabaksproducten</v>
      </c>
      <c r="B109" s="275">
        <v>12</v>
      </c>
      <c r="C109" s="99" t="s">
        <v>15</v>
      </c>
      <c r="D109" s="70">
        <v>263</v>
      </c>
      <c r="E109" s="70">
        <v>257</v>
      </c>
      <c r="F109" s="70">
        <v>257</v>
      </c>
      <c r="G109" s="70">
        <v>253</v>
      </c>
      <c r="H109" s="70">
        <v>246</v>
      </c>
      <c r="I109" s="70">
        <v>231</v>
      </c>
      <c r="J109" s="70">
        <v>210</v>
      </c>
      <c r="K109" s="69">
        <v>197</v>
      </c>
      <c r="L109" s="69">
        <v>212</v>
      </c>
      <c r="M109" s="265">
        <v>196.13835627993257</v>
      </c>
      <c r="N109" s="70">
        <v>186.11606660196719</v>
      </c>
      <c r="O109" s="70">
        <v>175.07820336957502</v>
      </c>
      <c r="P109" s="70">
        <v>172.50697402243946</v>
      </c>
      <c r="Q109" s="70">
        <v>157.07918614878938</v>
      </c>
      <c r="R109" s="70">
        <v>160.99053486003126</v>
      </c>
      <c r="S109" s="70">
        <v>155.40899672684557</v>
      </c>
      <c r="T109" s="265">
        <v>165.81608706528272</v>
      </c>
      <c r="U109" s="70">
        <v>185.67431703417034</v>
      </c>
      <c r="V109" s="70">
        <v>174.24808765373632</v>
      </c>
      <c r="W109" s="70">
        <v>171.28154272854357</v>
      </c>
      <c r="X109" s="70">
        <v>155.59316705837932</v>
      </c>
      <c r="Y109" s="70">
        <v>159.08901438136871</v>
      </c>
      <c r="Z109" s="70">
        <v>153.20889290537292</v>
      </c>
      <c r="AA109" s="70">
        <v>163.08065594248581</v>
      </c>
      <c r="BJ109" s="275"/>
    </row>
    <row r="110" spans="1:62" x14ac:dyDescent="0.25">
      <c r="A110" t="str">
        <f t="shared" si="11"/>
        <v>12. Verv. tabaksproducten</v>
      </c>
      <c r="B110" s="275">
        <v>12</v>
      </c>
      <c r="C110" s="99" t="s">
        <v>16</v>
      </c>
      <c r="D110" s="70">
        <v>157</v>
      </c>
      <c r="E110" s="70">
        <v>177</v>
      </c>
      <c r="F110" s="70">
        <v>215</v>
      </c>
      <c r="G110" s="70">
        <v>228</v>
      </c>
      <c r="H110" s="70">
        <v>218</v>
      </c>
      <c r="I110" s="70">
        <v>223</v>
      </c>
      <c r="J110" s="70">
        <v>230</v>
      </c>
      <c r="K110" s="69">
        <v>219</v>
      </c>
      <c r="L110" s="69">
        <v>229</v>
      </c>
      <c r="M110" s="265">
        <v>226.57820813782044</v>
      </c>
      <c r="N110" s="70">
        <v>214.51038603862384</v>
      </c>
      <c r="O110" s="70">
        <v>200.64780822871091</v>
      </c>
      <c r="P110" s="70">
        <v>184.49592199265879</v>
      </c>
      <c r="Q110" s="70">
        <v>189.50697019727193</v>
      </c>
      <c r="R110" s="70">
        <v>174.69323554242675</v>
      </c>
      <c r="S110" s="70">
        <v>165.87446091863032</v>
      </c>
      <c r="T110" s="265">
        <v>154.67773869350623</v>
      </c>
      <c r="U110" s="70">
        <v>214.00124208318468</v>
      </c>
      <c r="V110" s="70">
        <v>199.69645679972894</v>
      </c>
      <c r="W110" s="70">
        <v>183.18532526063001</v>
      </c>
      <c r="X110" s="70">
        <v>187.71417394982922</v>
      </c>
      <c r="Y110" s="70">
        <v>172.6298672508899</v>
      </c>
      <c r="Z110" s="70">
        <v>163.52619895801013</v>
      </c>
      <c r="AA110" s="70">
        <v>152.12605442743447</v>
      </c>
      <c r="BJ110" s="275"/>
    </row>
    <row r="111" spans="1:62" x14ac:dyDescent="0.25">
      <c r="A111" t="str">
        <f t="shared" si="11"/>
        <v>12. Verv. tabaksproducten</v>
      </c>
      <c r="B111" s="275">
        <v>12</v>
      </c>
      <c r="C111" s="99" t="s">
        <v>17</v>
      </c>
      <c r="D111" s="70">
        <v>29</v>
      </c>
      <c r="E111" s="70">
        <v>35</v>
      </c>
      <c r="F111" s="70">
        <v>48</v>
      </c>
      <c r="G111" s="70">
        <v>60</v>
      </c>
      <c r="H111" s="70">
        <v>52</v>
      </c>
      <c r="I111" s="70">
        <v>62</v>
      </c>
      <c r="J111" s="70">
        <v>67</v>
      </c>
      <c r="K111" s="69">
        <v>83</v>
      </c>
      <c r="L111" s="69">
        <v>75</v>
      </c>
      <c r="M111" s="265">
        <v>83.916810430107773</v>
      </c>
      <c r="N111" s="70">
        <v>96.345050776624745</v>
      </c>
      <c r="O111" s="70">
        <v>103.15475005928494</v>
      </c>
      <c r="P111" s="70">
        <v>107.83073252779369</v>
      </c>
      <c r="Q111" s="70">
        <v>105.26624490819577</v>
      </c>
      <c r="R111" s="70">
        <v>104.05998364504421</v>
      </c>
      <c r="S111" s="70">
        <v>98.209201232461083</v>
      </c>
      <c r="T111" s="265">
        <v>91.570004938981796</v>
      </c>
      <c r="U111" s="70">
        <v>96.116374202285982</v>
      </c>
      <c r="V111" s="70">
        <v>102.66565217308568</v>
      </c>
      <c r="W111" s="70">
        <v>107.06473941457561</v>
      </c>
      <c r="X111" s="70">
        <v>104.27039273105767</v>
      </c>
      <c r="Y111" s="70">
        <v>102.83089157399559</v>
      </c>
      <c r="Z111" s="70">
        <v>96.818867059497506</v>
      </c>
      <c r="AA111" s="70">
        <v>90.059394926057394</v>
      </c>
      <c r="BJ111" s="275"/>
    </row>
    <row r="112" spans="1:62" x14ac:dyDescent="0.25">
      <c r="A112" t="str">
        <f t="shared" si="11"/>
        <v>12. Verv. tabaksproducten</v>
      </c>
      <c r="B112" s="275">
        <v>12</v>
      </c>
      <c r="C112" s="99" t="s">
        <v>156</v>
      </c>
      <c r="D112" s="70">
        <v>2</v>
      </c>
      <c r="E112" s="70">
        <v>2</v>
      </c>
      <c r="F112" s="70">
        <v>1</v>
      </c>
      <c r="G112" s="70">
        <v>1</v>
      </c>
      <c r="H112" s="70">
        <v>4</v>
      </c>
      <c r="I112" s="70">
        <v>1</v>
      </c>
      <c r="J112" s="70">
        <v>2</v>
      </c>
      <c r="K112" s="69">
        <v>2</v>
      </c>
      <c r="L112" s="69">
        <v>3</v>
      </c>
      <c r="M112" s="265">
        <v>2.6083333333333334</v>
      </c>
      <c r="N112" s="70">
        <v>3.2687044270833332</v>
      </c>
      <c r="O112" s="70">
        <v>12.436846724276771</v>
      </c>
      <c r="P112" s="70">
        <v>21.09237207524092</v>
      </c>
      <c r="Q112" s="70">
        <v>19.851972873304021</v>
      </c>
      <c r="R112" s="70">
        <v>21.80183657393852</v>
      </c>
      <c r="S112" s="70">
        <v>26.384923788343873</v>
      </c>
      <c r="T112" s="265">
        <v>42.469554756263541</v>
      </c>
      <c r="U112" s="70">
        <v>3.26094610296719</v>
      </c>
      <c r="V112" s="70">
        <v>12.377878664731941</v>
      </c>
      <c r="W112" s="70">
        <v>20.94253898617325</v>
      </c>
      <c r="X112" s="70">
        <v>19.664166892159656</v>
      </c>
      <c r="Y112" s="70">
        <v>21.544326784596926</v>
      </c>
      <c r="Z112" s="70">
        <v>26.011396046201433</v>
      </c>
      <c r="AA112" s="70">
        <v>41.768943953610382</v>
      </c>
      <c r="BJ112" s="275"/>
    </row>
    <row r="113" spans="1:62" x14ac:dyDescent="0.25">
      <c r="A113" t="str">
        <f t="shared" si="11"/>
        <v>12. Verv. tabaksproducten</v>
      </c>
      <c r="B113" s="275">
        <v>12</v>
      </c>
      <c r="C113" s="82" t="s">
        <v>6</v>
      </c>
      <c r="D113" s="70">
        <v>188</v>
      </c>
      <c r="E113" s="70">
        <v>214</v>
      </c>
      <c r="F113" s="70">
        <v>264</v>
      </c>
      <c r="G113" s="70">
        <v>289</v>
      </c>
      <c r="H113" s="70">
        <v>274</v>
      </c>
      <c r="I113" s="70">
        <v>286</v>
      </c>
      <c r="J113" s="70">
        <v>299</v>
      </c>
      <c r="K113" s="69">
        <v>304</v>
      </c>
      <c r="L113" s="69">
        <v>307</v>
      </c>
      <c r="M113" s="265">
        <v>313.10335190126159</v>
      </c>
      <c r="N113" s="70">
        <v>314.12414124233192</v>
      </c>
      <c r="O113" s="70">
        <v>316.23940501227264</v>
      </c>
      <c r="P113" s="70">
        <v>313.41902659569342</v>
      </c>
      <c r="Q113" s="70">
        <v>314.62518797877169</v>
      </c>
      <c r="R113" s="70">
        <v>300.55505576140951</v>
      </c>
      <c r="S113" s="70">
        <v>290.46858593943529</v>
      </c>
      <c r="T113" s="265">
        <v>288.7172983887516</v>
      </c>
      <c r="U113" s="70">
        <v>313.37856238843784</v>
      </c>
      <c r="V113" s="70">
        <v>314.73998763754656</v>
      </c>
      <c r="W113" s="70">
        <v>311.19260366137888</v>
      </c>
      <c r="X113" s="70">
        <v>311.64873357304651</v>
      </c>
      <c r="Y113" s="70">
        <v>297.00508560948242</v>
      </c>
      <c r="Z113" s="70">
        <v>286.35646206370905</v>
      </c>
      <c r="AA113" s="70">
        <v>283.95439330710224</v>
      </c>
      <c r="BJ113" s="275"/>
    </row>
    <row r="114" spans="1:62" x14ac:dyDescent="0.25">
      <c r="A114" t="str">
        <f t="shared" si="11"/>
        <v>12. Verv. tabaksproducten</v>
      </c>
      <c r="B114" s="275">
        <v>12</v>
      </c>
      <c r="C114" s="82" t="s">
        <v>157</v>
      </c>
      <c r="D114" s="267">
        <v>0.96281820967037923</v>
      </c>
      <c r="E114" s="266"/>
      <c r="F114" s="266"/>
      <c r="G114" s="266"/>
      <c r="H114" s="266"/>
      <c r="I114" s="266"/>
      <c r="J114" s="266"/>
      <c r="K114" s="334"/>
      <c r="L114" s="334"/>
      <c r="M114" s="269"/>
      <c r="N114" s="266"/>
      <c r="O114" s="266"/>
      <c r="P114" s="266"/>
      <c r="Q114" s="266"/>
      <c r="R114" s="266"/>
      <c r="S114" s="266"/>
      <c r="T114" s="269"/>
      <c r="U114" s="266"/>
      <c r="V114" s="266"/>
      <c r="W114" s="266"/>
      <c r="X114" s="266"/>
      <c r="Y114" s="266"/>
      <c r="Z114" s="266"/>
      <c r="AA114" s="266"/>
      <c r="BJ114" s="275"/>
    </row>
    <row r="115" spans="1:62" x14ac:dyDescent="0.25">
      <c r="A115" t="str">
        <f t="shared" si="11"/>
        <v>12. Verv. tabaksproducten</v>
      </c>
      <c r="B115" s="275">
        <v>12</v>
      </c>
      <c r="C115" s="82" t="s">
        <v>158</v>
      </c>
      <c r="D115" s="266"/>
      <c r="E115" s="267">
        <v>8.7079554099022682E-3</v>
      </c>
      <c r="F115" s="267">
        <v>-3.2648645924688857E-2</v>
      </c>
      <c r="G115" s="267">
        <v>-3.0698308632582938E-3</v>
      </c>
      <c r="H115" s="267">
        <v>3.3277907276074437E-2</v>
      </c>
      <c r="I115" s="267">
        <v>1.8346367500832184E-3</v>
      </c>
      <c r="J115" s="267">
        <v>-1.2883219616160457E-3</v>
      </c>
      <c r="K115" s="333">
        <v>-1.1697512811869204E-2</v>
      </c>
      <c r="L115" s="333">
        <v>-1.9056878389414278E-2</v>
      </c>
      <c r="M115" s="268">
        <v>-8.252767031095376E-2</v>
      </c>
      <c r="N115" s="267">
        <v>-1.0927041435837725E-2</v>
      </c>
      <c r="O115" s="267">
        <v>-1.0927041435838003E-2</v>
      </c>
      <c r="P115" s="267">
        <v>-1.0927041435838392E-2</v>
      </c>
      <c r="Q115" s="267">
        <v>-1.0927041435837614E-2</v>
      </c>
      <c r="R115" s="267">
        <v>-1.0927041435838392E-2</v>
      </c>
      <c r="S115" s="267">
        <v>-1.0927041435838003E-2</v>
      </c>
      <c r="T115" s="268">
        <v>-1.092704143583767E-2</v>
      </c>
      <c r="U115" s="267">
        <v>-9.7584734352519353E-3</v>
      </c>
      <c r="V115" s="267">
        <v>-9.7584734352517688E-3</v>
      </c>
      <c r="W115" s="267">
        <v>-9.7584734352519353E-3</v>
      </c>
      <c r="X115" s="267">
        <v>-9.7584734352518243E-3</v>
      </c>
      <c r="Y115" s="267">
        <v>-9.7584734352519353E-3</v>
      </c>
      <c r="Z115" s="267">
        <v>-9.7584734352519353E-3</v>
      </c>
      <c r="AA115" s="267">
        <v>-9.7584734352521019E-3</v>
      </c>
      <c r="BJ115" s="275"/>
    </row>
    <row r="116" spans="1:62" x14ac:dyDescent="0.25">
      <c r="A116" t="str">
        <f t="shared" si="11"/>
        <v>12. Verv. tabaksproducten</v>
      </c>
      <c r="B116" s="275">
        <v>12</v>
      </c>
      <c r="C116" s="5" t="s">
        <v>159</v>
      </c>
      <c r="D116" s="270"/>
      <c r="E116" s="70">
        <v>0.29759684429879119</v>
      </c>
      <c r="F116" s="70">
        <v>0.25624024296420006</v>
      </c>
      <c r="G116" s="70">
        <v>0</v>
      </c>
      <c r="H116" s="70">
        <v>0.32216679616496335</v>
      </c>
      <c r="I116" s="70">
        <v>0.58144705127794427</v>
      </c>
      <c r="J116" s="70">
        <v>0.28760056692727287</v>
      </c>
      <c r="K116" s="69">
        <v>0.27719137607701971</v>
      </c>
      <c r="L116" s="69">
        <v>1.0793280419978986</v>
      </c>
      <c r="M116" s="265">
        <v>0.20636121857793516</v>
      </c>
      <c r="N116" s="70">
        <v>1.0192645715261646</v>
      </c>
      <c r="O116" s="70">
        <v>0.96161143086729972</v>
      </c>
      <c r="P116" s="70">
        <v>0.87677323754597625</v>
      </c>
      <c r="Q116" s="70">
        <v>0.8491628743485351</v>
      </c>
      <c r="R116" s="70">
        <v>0.84691831258621553</v>
      </c>
      <c r="S116" s="70">
        <v>0.83119366811105688</v>
      </c>
      <c r="T116" s="265">
        <v>0.8174745670198067</v>
      </c>
      <c r="U116" s="70">
        <v>1.0235496198999974</v>
      </c>
      <c r="V116" s="70">
        <v>0.96336210602658368</v>
      </c>
      <c r="W116" s="70">
        <v>0.87628463487885466</v>
      </c>
      <c r="X116" s="70">
        <v>0.8466752792451776</v>
      </c>
      <c r="Y116" s="70">
        <v>0.8424330069478686</v>
      </c>
      <c r="Z116" s="70">
        <v>0.82482923701923916</v>
      </c>
      <c r="AA116" s="70">
        <v>0.80928975009716719</v>
      </c>
      <c r="BJ116" s="275"/>
    </row>
    <row r="117" spans="1:62" x14ac:dyDescent="0.25">
      <c r="A117" t="str">
        <f t="shared" si="11"/>
        <v>12. Verv. tabaksproducten</v>
      </c>
      <c r="B117" s="275">
        <v>12</v>
      </c>
      <c r="C117" s="5" t="s">
        <v>160</v>
      </c>
      <c r="D117" s="270"/>
      <c r="E117" s="70">
        <v>12.937457472202013</v>
      </c>
      <c r="F117" s="70">
        <v>8.4623950641137746</v>
      </c>
      <c r="G117" s="70">
        <v>6.2331730106377945</v>
      </c>
      <c r="H117" s="70">
        <v>5.2200958300683373</v>
      </c>
      <c r="I117" s="70">
        <v>6.3312623629046252</v>
      </c>
      <c r="J117" s="70">
        <v>5.955363029237108</v>
      </c>
      <c r="K117" s="69">
        <v>4.2424335601659031</v>
      </c>
      <c r="L117" s="69">
        <v>5.3220888541032076</v>
      </c>
      <c r="M117" s="265">
        <v>3.7152129773471083</v>
      </c>
      <c r="N117" s="70">
        <v>17.824261703050304</v>
      </c>
      <c r="O117" s="70">
        <v>16.816059617140763</v>
      </c>
      <c r="P117" s="70">
        <v>15.332462323153562</v>
      </c>
      <c r="Q117" s="70">
        <v>14.849629550294022</v>
      </c>
      <c r="R117" s="70">
        <v>14.810378057229437</v>
      </c>
      <c r="S117" s="70">
        <v>14.535395303837955</v>
      </c>
      <c r="T117" s="265">
        <v>14.295484239515467</v>
      </c>
      <c r="U117" s="70">
        <v>17.892822477031629</v>
      </c>
      <c r="V117" s="70">
        <v>16.840675634188692</v>
      </c>
      <c r="W117" s="70">
        <v>15.318461466254771</v>
      </c>
      <c r="X117" s="70">
        <v>14.800855935743758</v>
      </c>
      <c r="Y117" s="70">
        <v>14.726696145500867</v>
      </c>
      <c r="Z117" s="70">
        <v>14.418962036537737</v>
      </c>
      <c r="AA117" s="70">
        <v>14.147313964500004</v>
      </c>
      <c r="BJ117" s="275"/>
    </row>
    <row r="118" spans="1:62" x14ac:dyDescent="0.25">
      <c r="A118" t="str">
        <f t="shared" si="11"/>
        <v>12. Verv. tabaksproducten</v>
      </c>
      <c r="B118" s="275">
        <v>12</v>
      </c>
      <c r="C118" s="5" t="s">
        <v>161</v>
      </c>
      <c r="D118" s="270"/>
      <c r="E118" s="70">
        <v>23.912294277685998</v>
      </c>
      <c r="F118" s="70">
        <v>19.70839905966676</v>
      </c>
      <c r="G118" s="70">
        <v>23.741637381838387</v>
      </c>
      <c r="H118" s="70">
        <v>23.502249259735464</v>
      </c>
      <c r="I118" s="70">
        <v>15.556623673507467</v>
      </c>
      <c r="J118" s="70">
        <v>13.184346844844836</v>
      </c>
      <c r="K118" s="69">
        <v>12.420440982282003</v>
      </c>
      <c r="L118" s="69">
        <v>13.359077481003062</v>
      </c>
      <c r="M118" s="265">
        <v>10.058596301083011</v>
      </c>
      <c r="N118" s="70">
        <v>47.216366320267404</v>
      </c>
      <c r="O118" s="70">
        <v>44.545644816833907</v>
      </c>
      <c r="P118" s="70">
        <v>40.615604152503366</v>
      </c>
      <c r="Q118" s="70">
        <v>39.33658292544942</v>
      </c>
      <c r="R118" s="70">
        <v>39.232605946989864</v>
      </c>
      <c r="S118" s="70">
        <v>38.504178221219568</v>
      </c>
      <c r="T118" s="265">
        <v>37.86865519726188</v>
      </c>
      <c r="U118" s="70">
        <v>47.424548253762779</v>
      </c>
      <c r="V118" s="70">
        <v>44.635855257870119</v>
      </c>
      <c r="W118" s="70">
        <v>40.601258740053453</v>
      </c>
      <c r="X118" s="70">
        <v>39.229356208206156</v>
      </c>
      <c r="Y118" s="70">
        <v>39.032797249697644</v>
      </c>
      <c r="Z118" s="70">
        <v>38.217154490228893</v>
      </c>
      <c r="AA118" s="70">
        <v>37.49715700984634</v>
      </c>
      <c r="BJ118" s="275"/>
    </row>
    <row r="119" spans="1:62" x14ac:dyDescent="0.25">
      <c r="A119" t="str">
        <f t="shared" si="11"/>
        <v>12. Verv. tabaksproducten</v>
      </c>
      <c r="B119" s="275">
        <v>12</v>
      </c>
      <c r="C119" s="5" t="s">
        <v>162</v>
      </c>
      <c r="D119" s="270"/>
      <c r="E119" s="70">
        <v>30.105421908543285</v>
      </c>
      <c r="F119" s="70">
        <v>16.649859134688594</v>
      </c>
      <c r="G119" s="70">
        <v>19.969479995734542</v>
      </c>
      <c r="H119" s="70">
        <v>22.358921868956742</v>
      </c>
      <c r="I119" s="70">
        <v>14.222286489112269</v>
      </c>
      <c r="J119" s="70">
        <v>12.934561882837619</v>
      </c>
      <c r="K119" s="69">
        <v>11.667717666305887</v>
      </c>
      <c r="L119" s="69">
        <v>11.447227882076048</v>
      </c>
      <c r="M119" s="265">
        <v>6.4767248496166347</v>
      </c>
      <c r="N119" s="70">
        <v>10.13930042696572</v>
      </c>
      <c r="O119" s="70">
        <v>15.0475614607602</v>
      </c>
      <c r="P119" s="70">
        <v>19.214455410700356</v>
      </c>
      <c r="Q119" s="70">
        <v>23.092321309271338</v>
      </c>
      <c r="R119" s="70">
        <v>26.451830053991202</v>
      </c>
      <c r="S119" s="70">
        <v>30.23768085431816</v>
      </c>
      <c r="T119" s="265">
        <v>29.000251011036266</v>
      </c>
      <c r="U119" s="70">
        <v>10.212069796833607</v>
      </c>
      <c r="V119" s="70">
        <v>15.119585265417546</v>
      </c>
      <c r="W119" s="70">
        <v>19.260599563403598</v>
      </c>
      <c r="X119" s="70">
        <v>23.092836650406504</v>
      </c>
      <c r="Y119" s="70">
        <v>26.389635109771845</v>
      </c>
      <c r="Z119" s="70">
        <v>30.094983529188017</v>
      </c>
      <c r="AA119" s="70">
        <v>28.794885608625783</v>
      </c>
      <c r="BJ119" s="275"/>
    </row>
    <row r="120" spans="1:62" x14ac:dyDescent="0.25">
      <c r="A120" t="str">
        <f t="shared" si="11"/>
        <v>12. Verv. tabaksproducten</v>
      </c>
      <c r="B120" s="275">
        <v>12</v>
      </c>
      <c r="C120" s="5" t="s">
        <v>163</v>
      </c>
      <c r="D120" s="270"/>
      <c r="E120" s="70">
        <v>25.370383405344313</v>
      </c>
      <c r="F120" s="70">
        <v>19.274011746689258</v>
      </c>
      <c r="G120" s="70">
        <v>27.232446630756741</v>
      </c>
      <c r="H120" s="70">
        <v>30.894603044976549</v>
      </c>
      <c r="I120" s="70">
        <v>19.241167493561832</v>
      </c>
      <c r="J120" s="70">
        <v>17.467438094275199</v>
      </c>
      <c r="K120" s="69">
        <v>12.661793218075417</v>
      </c>
      <c r="L120" s="69">
        <v>10.170218578599691</v>
      </c>
      <c r="M120" s="265">
        <v>4.9494880057147785</v>
      </c>
      <c r="N120" s="70">
        <v>10.637627831670802</v>
      </c>
      <c r="O120" s="70">
        <v>10.152170446526066</v>
      </c>
      <c r="P120" s="70">
        <v>9.6765090816378994</v>
      </c>
      <c r="Q120" s="70">
        <v>8.9743159879349257</v>
      </c>
      <c r="R120" s="70">
        <v>8.2870543790108844</v>
      </c>
      <c r="S120" s="70">
        <v>7.2683605835619236</v>
      </c>
      <c r="T120" s="265">
        <v>10.786848992977884</v>
      </c>
      <c r="U120" s="70">
        <v>10.738118866250266</v>
      </c>
      <c r="V120" s="70">
        <v>10.223751508500641</v>
      </c>
      <c r="W120" s="70">
        <v>9.7216070507967007</v>
      </c>
      <c r="X120" s="70">
        <v>8.9947413818796633</v>
      </c>
      <c r="Y120" s="70">
        <v>8.2862013487221375</v>
      </c>
      <c r="Z120" s="70">
        <v>7.250362614330097</v>
      </c>
      <c r="AA120" s="70">
        <v>10.734599149190037</v>
      </c>
      <c r="BJ120" s="275"/>
    </row>
    <row r="121" spans="1:62" x14ac:dyDescent="0.25">
      <c r="A121" t="str">
        <f t="shared" si="11"/>
        <v>12. Verv. tabaksproducten</v>
      </c>
      <c r="B121" s="275">
        <v>12</v>
      </c>
      <c r="C121" s="5" t="s">
        <v>164</v>
      </c>
      <c r="D121" s="270"/>
      <c r="E121" s="70">
        <v>22.386215038915552</v>
      </c>
      <c r="F121" s="70">
        <v>12.723731041219015</v>
      </c>
      <c r="G121" s="70">
        <v>17.348532809768109</v>
      </c>
      <c r="H121" s="70">
        <v>22.737709541623321</v>
      </c>
      <c r="I121" s="70">
        <v>17.027208865609467</v>
      </c>
      <c r="J121" s="70">
        <v>16.108909817454606</v>
      </c>
      <c r="K121" s="69">
        <v>14.914716720877845</v>
      </c>
      <c r="L121" s="69">
        <v>13.815987607200885</v>
      </c>
      <c r="M121" s="265">
        <v>2.5732940748532087</v>
      </c>
      <c r="N121" s="70">
        <v>12.872242905752382</v>
      </c>
      <c r="O121" s="70">
        <v>11.434001036159414</v>
      </c>
      <c r="P121" s="70">
        <v>9.5174079271150074</v>
      </c>
      <c r="Q121" s="70">
        <v>8.147539428081652</v>
      </c>
      <c r="R121" s="70">
        <v>7.8873736816205975</v>
      </c>
      <c r="S121" s="70">
        <v>7.1397357682183111</v>
      </c>
      <c r="T121" s="265">
        <v>6.8139077253962128</v>
      </c>
      <c r="U121" s="70">
        <v>13.043193171473767</v>
      </c>
      <c r="V121" s="70">
        <v>11.558351472588599</v>
      </c>
      <c r="W121" s="70">
        <v>9.5980790623171508</v>
      </c>
      <c r="X121" s="70">
        <v>8.1970970950161153</v>
      </c>
      <c r="Y121" s="70">
        <v>7.91651420010139</v>
      </c>
      <c r="Z121" s="70">
        <v>7.1491051894959261</v>
      </c>
      <c r="AA121" s="70">
        <v>6.8066554185073622</v>
      </c>
      <c r="BJ121" s="275"/>
    </row>
    <row r="122" spans="1:62" x14ac:dyDescent="0.25">
      <c r="A122" t="str">
        <f t="shared" si="11"/>
        <v>12. Verv. tabaksproducten</v>
      </c>
      <c r="B122" s="275">
        <v>12</v>
      </c>
      <c r="C122" s="5" t="s">
        <v>165</v>
      </c>
      <c r="D122" s="270"/>
      <c r="E122" s="70">
        <v>20.237835273088709</v>
      </c>
      <c r="F122" s="70">
        <v>8.1257637610243165</v>
      </c>
      <c r="G122" s="70">
        <v>14.14694626832391</v>
      </c>
      <c r="H122" s="70">
        <v>21.438884383464202</v>
      </c>
      <c r="I122" s="70">
        <v>12.87283100293719</v>
      </c>
      <c r="J122" s="70">
        <v>11.300673530741681</v>
      </c>
      <c r="K122" s="69">
        <v>9.5207018953483917</v>
      </c>
      <c r="L122" s="69">
        <v>7.8757123520401988</v>
      </c>
      <c r="M122" s="265">
        <v>-2.4700267311707367</v>
      </c>
      <c r="N122" s="70">
        <v>9.4293627290386759</v>
      </c>
      <c r="O122" s="70">
        <v>9.0998379244472076</v>
      </c>
      <c r="P122" s="70">
        <v>9.7033967816548472</v>
      </c>
      <c r="Q122" s="70">
        <v>9.2141223278264448</v>
      </c>
      <c r="R122" s="70">
        <v>8.3620274881666639</v>
      </c>
      <c r="S122" s="70">
        <v>7.7916193771565609</v>
      </c>
      <c r="T122" s="265">
        <v>6.9210459035042122</v>
      </c>
      <c r="U122" s="70">
        <v>9.6245694513826905</v>
      </c>
      <c r="V122" s="70">
        <v>9.2661770715966831</v>
      </c>
      <c r="W122" s="70">
        <v>9.8573164260744743</v>
      </c>
      <c r="X122" s="70">
        <v>9.3380640990205812</v>
      </c>
      <c r="Y122" s="70">
        <v>8.454393106204396</v>
      </c>
      <c r="Z122" s="70">
        <v>7.858986544094531</v>
      </c>
      <c r="AA122" s="70">
        <v>6.9643167513346578</v>
      </c>
      <c r="BJ122" s="275"/>
    </row>
    <row r="123" spans="1:62" x14ac:dyDescent="0.25">
      <c r="A123" t="str">
        <f t="shared" si="11"/>
        <v>12. Verv. tabaksproducten</v>
      </c>
      <c r="B123" s="275">
        <v>12</v>
      </c>
      <c r="C123" s="5" t="s">
        <v>166</v>
      </c>
      <c r="D123" s="266"/>
      <c r="E123" s="70">
        <v>19.584470470084476</v>
      </c>
      <c r="F123" s="70">
        <v>8.509029923974758</v>
      </c>
      <c r="G123" s="70">
        <v>16.110785394762413</v>
      </c>
      <c r="H123" s="70">
        <v>25.056011620359705</v>
      </c>
      <c r="I123" s="70">
        <v>16.627717737596228</v>
      </c>
      <c r="J123" s="70">
        <v>14.89242904729149</v>
      </c>
      <c r="K123" s="69">
        <v>11.352641782620918</v>
      </c>
      <c r="L123" s="69">
        <v>9.2000641773013392</v>
      </c>
      <c r="M123" s="265">
        <v>-3.5552312092552851</v>
      </c>
      <c r="N123" s="70">
        <v>10.754397554389602</v>
      </c>
      <c r="O123" s="70">
        <v>10.204868692996095</v>
      </c>
      <c r="P123" s="70">
        <v>9.5996552528328714</v>
      </c>
      <c r="Q123" s="70">
        <v>9.4586730241293893</v>
      </c>
      <c r="R123" s="70">
        <v>8.6127570731399299</v>
      </c>
      <c r="S123" s="70">
        <v>8.827218944914371</v>
      </c>
      <c r="T123" s="265">
        <v>8.5211794675385963</v>
      </c>
      <c r="U123" s="70">
        <v>10.983598561225826</v>
      </c>
      <c r="V123" s="70">
        <v>10.397620333487829</v>
      </c>
      <c r="W123" s="70">
        <v>9.757760191068467</v>
      </c>
      <c r="X123" s="70">
        <v>9.5916359347519133</v>
      </c>
      <c r="Y123" s="70">
        <v>8.7130988464077088</v>
      </c>
      <c r="Z123" s="70">
        <v>8.9088636338532119</v>
      </c>
      <c r="AA123" s="70">
        <v>8.5795813098420499</v>
      </c>
      <c r="BJ123" s="275"/>
    </row>
    <row r="124" spans="1:62" x14ac:dyDescent="0.25">
      <c r="A124" t="str">
        <f t="shared" si="11"/>
        <v>12. Verv. tabaksproducten</v>
      </c>
      <c r="B124" s="275">
        <v>12</v>
      </c>
      <c r="C124" s="5" t="s">
        <v>167</v>
      </c>
      <c r="D124" s="266"/>
      <c r="E124" s="70">
        <v>17.651729007575796</v>
      </c>
      <c r="F124" s="70">
        <v>12.580238470407409</v>
      </c>
      <c r="G124" s="70">
        <v>21.640525866103577</v>
      </c>
      <c r="H124" s="70">
        <v>31.236307074705611</v>
      </c>
      <c r="I124" s="70">
        <v>23.011660631850681</v>
      </c>
      <c r="J124" s="70">
        <v>22.84303122060621</v>
      </c>
      <c r="K124" s="69">
        <v>21.16596314811634</v>
      </c>
      <c r="L124" s="69">
        <v>18.54197689259362</v>
      </c>
      <c r="M124" s="265">
        <v>4.8538311540950358</v>
      </c>
      <c r="N124" s="70">
        <v>21.025641604721567</v>
      </c>
      <c r="O124" s="70">
        <v>19.905791180920346</v>
      </c>
      <c r="P124" s="70">
        <v>18.619393891682716</v>
      </c>
      <c r="Q124" s="70">
        <v>17.120557026343654</v>
      </c>
      <c r="R124" s="70">
        <v>17.585564250472014</v>
      </c>
      <c r="S124" s="70">
        <v>16.210903031990028</v>
      </c>
      <c r="T124" s="265">
        <v>15.392552511184611</v>
      </c>
      <c r="U124" s="70">
        <v>21.290413648381492</v>
      </c>
      <c r="V124" s="70">
        <v>20.108619459321773</v>
      </c>
      <c r="W124" s="70">
        <v>18.764470794985925</v>
      </c>
      <c r="X124" s="70">
        <v>17.213002879517084</v>
      </c>
      <c r="Y124" s="70">
        <v>17.638555993103925</v>
      </c>
      <c r="Z124" s="70">
        <v>16.221159625382086</v>
      </c>
      <c r="AA124" s="70">
        <v>15.36573374278716</v>
      </c>
      <c r="BJ124" s="275"/>
    </row>
    <row r="125" spans="1:62" x14ac:dyDescent="0.25">
      <c r="A125" t="str">
        <f t="shared" si="11"/>
        <v>12. Verv. tabaksproducten</v>
      </c>
      <c r="B125" s="275">
        <v>12</v>
      </c>
      <c r="C125" s="5" t="s">
        <v>168</v>
      </c>
      <c r="D125" s="266"/>
      <c r="E125" s="70">
        <v>7.6019015231805511</v>
      </c>
      <c r="F125" s="70">
        <v>7.7272276881623894</v>
      </c>
      <c r="G125" s="70">
        <v>12.017123952428516</v>
      </c>
      <c r="H125" s="70">
        <v>17.202269228895609</v>
      </c>
      <c r="I125" s="70">
        <v>13.273583264357983</v>
      </c>
      <c r="J125" s="70">
        <v>15.632571990455318</v>
      </c>
      <c r="K125" s="69">
        <v>16.195847493041207</v>
      </c>
      <c r="L125" s="69">
        <v>19.452685223070027</v>
      </c>
      <c r="M125" s="265">
        <v>12.817418217092396</v>
      </c>
      <c r="N125" s="70">
        <v>20.349787796351645</v>
      </c>
      <c r="O125" s="70">
        <v>23.363630343957983</v>
      </c>
      <c r="P125" s="70">
        <v>25.014979276893367</v>
      </c>
      <c r="Q125" s="70">
        <v>26.148902867243276</v>
      </c>
      <c r="R125" s="70">
        <v>25.527015803164971</v>
      </c>
      <c r="S125" s="70">
        <v>25.234498003617112</v>
      </c>
      <c r="T125" s="265">
        <v>23.815685969074234</v>
      </c>
      <c r="U125" s="70">
        <v>20.447850295731495</v>
      </c>
      <c r="V125" s="70">
        <v>23.420494899454791</v>
      </c>
      <c r="W125" s="70">
        <v>25.016345061128661</v>
      </c>
      <c r="X125" s="70">
        <v>26.088262319313401</v>
      </c>
      <c r="Y125" s="70">
        <v>25.407369154212244</v>
      </c>
      <c r="Z125" s="70">
        <v>25.056608633057152</v>
      </c>
      <c r="AA125" s="70">
        <v>23.591670003756963</v>
      </c>
      <c r="BJ125" s="275"/>
    </row>
    <row r="126" spans="1:62" x14ac:dyDescent="0.25">
      <c r="A126" t="str">
        <f t="shared" si="11"/>
        <v>12. Verv. tabaksproducten</v>
      </c>
      <c r="B126" s="275">
        <v>12</v>
      </c>
      <c r="C126" s="5" t="s">
        <v>169</v>
      </c>
      <c r="D126" s="266"/>
      <c r="E126" s="70">
        <v>0.52006141346530721</v>
      </c>
      <c r="F126" s="70">
        <v>0.43734821079612496</v>
      </c>
      <c r="G126" s="70">
        <v>0.24825292045949304</v>
      </c>
      <c r="H126" s="70">
        <v>0.28460065859882577</v>
      </c>
      <c r="I126" s="70">
        <v>1.0126295522913382</v>
      </c>
      <c r="J126" s="70">
        <v>0.25003442936113529</v>
      </c>
      <c r="K126" s="69">
        <v>0.47925047702176427</v>
      </c>
      <c r="L126" s="69">
        <v>0.46453174586667412</v>
      </c>
      <c r="M126" s="265">
        <v>0.50638524303539278</v>
      </c>
      <c r="N126" s="70">
        <v>0.62703214328836632</v>
      </c>
      <c r="O126" s="70">
        <v>0.78578252115919422</v>
      </c>
      <c r="P126" s="70">
        <v>2.9897645970372424</v>
      </c>
      <c r="Q126" s="70">
        <v>5.0705157582264562</v>
      </c>
      <c r="R126" s="70">
        <v>4.7723291115336588</v>
      </c>
      <c r="S126" s="70">
        <v>5.2410679800304205</v>
      </c>
      <c r="T126" s="265">
        <v>6.342822484411041</v>
      </c>
      <c r="U126" s="70">
        <v>0.63008015815656093</v>
      </c>
      <c r="V126" s="70">
        <v>0.78772809059332505</v>
      </c>
      <c r="W126" s="70">
        <v>2.9900533214250569</v>
      </c>
      <c r="X126" s="70">
        <v>5.0589693073257473</v>
      </c>
      <c r="Y126" s="70">
        <v>4.7501602755638208</v>
      </c>
      <c r="Z126" s="70">
        <v>5.2043397422934685</v>
      </c>
      <c r="AA126" s="70">
        <v>6.2834241027464017</v>
      </c>
      <c r="BJ126" s="275"/>
    </row>
    <row r="127" spans="1:62" x14ac:dyDescent="0.25">
      <c r="A127" t="str">
        <f t="shared" si="11"/>
        <v>12. Verv. tabaksproducten</v>
      </c>
      <c r="B127" s="275">
        <v>12</v>
      </c>
      <c r="C127" s="5" t="s">
        <v>26</v>
      </c>
      <c r="D127" s="270"/>
      <c r="E127" s="70">
        <v>25.773691944221653</v>
      </c>
      <c r="F127" s="70">
        <v>20.744814369365923</v>
      </c>
      <c r="G127" s="70">
        <v>33.905902738991585</v>
      </c>
      <c r="H127" s="70">
        <v>48.72317696220005</v>
      </c>
      <c r="I127" s="70">
        <v>37.297873448499999</v>
      </c>
      <c r="J127" s="70">
        <v>38.725637640422661</v>
      </c>
      <c r="K127" s="69">
        <v>37.841061118179312</v>
      </c>
      <c r="L127" s="69">
        <v>38.459193861530316</v>
      </c>
      <c r="M127" s="265">
        <v>18.177634614222825</v>
      </c>
      <c r="N127" s="70">
        <v>42.00246154436158</v>
      </c>
      <c r="O127" s="70">
        <v>44.055204046037517</v>
      </c>
      <c r="P127" s="70">
        <v>46.624137765613327</v>
      </c>
      <c r="Q127" s="70">
        <v>48.339975651813383</v>
      </c>
      <c r="R127" s="70">
        <v>47.884909165170647</v>
      </c>
      <c r="S127" s="70">
        <v>46.686469015637563</v>
      </c>
      <c r="T127" s="265">
        <v>45.551060964669887</v>
      </c>
      <c r="U127" s="70">
        <v>42.368344102269546</v>
      </c>
      <c r="V127" s="70">
        <v>44.316842449369894</v>
      </c>
      <c r="W127" s="70">
        <v>46.770869177539645</v>
      </c>
      <c r="X127" s="70">
        <v>48.360234506156232</v>
      </c>
      <c r="Y127" s="70">
        <v>47.79608542287999</v>
      </c>
      <c r="Z127" s="70">
        <v>46.482108000732708</v>
      </c>
      <c r="AA127" s="70">
        <v>45.240827849290525</v>
      </c>
      <c r="BJ127" s="275"/>
    </row>
    <row r="128" spans="1:62" x14ac:dyDescent="0.25">
      <c r="A128" t="str">
        <f t="shared" si="11"/>
        <v>12. Verv. tabaksproducten</v>
      </c>
      <c r="B128" s="275">
        <v>12</v>
      </c>
      <c r="C128" s="5" t="s">
        <v>19</v>
      </c>
      <c r="D128" s="270"/>
      <c r="E128" s="70">
        <v>180.60536663438478</v>
      </c>
      <c r="F128" s="70">
        <v>114.45424434370661</v>
      </c>
      <c r="G128" s="70">
        <v>158.68890423081348</v>
      </c>
      <c r="H128" s="70">
        <v>200.25381930754935</v>
      </c>
      <c r="I128" s="70">
        <v>139.75841812500704</v>
      </c>
      <c r="J128" s="70">
        <v>130.85696045403247</v>
      </c>
      <c r="K128" s="69">
        <v>114.89869831993272</v>
      </c>
      <c r="L128" s="69">
        <v>110.72889883585265</v>
      </c>
      <c r="M128" s="265">
        <v>40.132054100989478</v>
      </c>
      <c r="N128" s="70">
        <v>161.89528558702264</v>
      </c>
      <c r="O128" s="70">
        <v>162.31695947176854</v>
      </c>
      <c r="P128" s="70">
        <v>161.1604019327572</v>
      </c>
      <c r="Q128" s="70">
        <v>162.2623230791491</v>
      </c>
      <c r="R128" s="70">
        <v>162.37585415790542</v>
      </c>
      <c r="S128" s="70">
        <v>161.82185173697547</v>
      </c>
      <c r="T128" s="265">
        <v>160.5759080689202</v>
      </c>
      <c r="U128" s="70">
        <v>163.31081430013009</v>
      </c>
      <c r="V128" s="70">
        <v>163.32222109904657</v>
      </c>
      <c r="W128" s="70">
        <v>161.7622363123871</v>
      </c>
      <c r="X128" s="70">
        <v>162.45149709042613</v>
      </c>
      <c r="Y128" s="70">
        <v>162.15785443623383</v>
      </c>
      <c r="Z128" s="70">
        <v>161.20535527548037</v>
      </c>
      <c r="AA128" s="70">
        <v>159.57462681123397</v>
      </c>
      <c r="BJ128" s="275"/>
    </row>
    <row r="129" spans="1:62" x14ac:dyDescent="0.25">
      <c r="A129" t="str">
        <f t="shared" si="11"/>
        <v>12. Verv. tabaksproducten</v>
      </c>
      <c r="B129" s="275">
        <v>12</v>
      </c>
      <c r="C129" s="5" t="s">
        <v>20</v>
      </c>
      <c r="D129" s="270"/>
      <c r="E129" s="267">
        <v>0.14270723193069668</v>
      </c>
      <c r="F129" s="267">
        <v>0.18124984781751871</v>
      </c>
      <c r="G129" s="267">
        <v>0.21366271891118077</v>
      </c>
      <c r="H129" s="267">
        <v>0.24330710460693442</v>
      </c>
      <c r="I129" s="267">
        <v>0.26687389531798278</v>
      </c>
      <c r="J129" s="267">
        <v>0.29593869142349694</v>
      </c>
      <c r="K129" s="333">
        <v>0.32934281825205514</v>
      </c>
      <c r="L129" s="333">
        <v>0.34732752033001979</v>
      </c>
      <c r="M129" s="268">
        <v>0.4529455324783549</v>
      </c>
      <c r="N129" s="267">
        <v>0.25944215356279932</v>
      </c>
      <c r="O129" s="267">
        <v>0.27141467034256483</v>
      </c>
      <c r="P129" s="267">
        <v>0.28930268978273493</v>
      </c>
      <c r="Q129" s="267">
        <v>0.29791250818117448</v>
      </c>
      <c r="R129" s="267">
        <v>0.29490166141699908</v>
      </c>
      <c r="S129" s="267">
        <v>0.28850534408369982</v>
      </c>
      <c r="T129" s="268">
        <v>0.28367307096354133</v>
      </c>
      <c r="U129" s="267">
        <v>0.25943379367642894</v>
      </c>
      <c r="V129" s="267">
        <v>0.27134606761497565</v>
      </c>
      <c r="W129" s="267">
        <v>0.28913342349705212</v>
      </c>
      <c r="X129" s="267">
        <v>0.29769029754916476</v>
      </c>
      <c r="Y129" s="267">
        <v>0.29475035661424032</v>
      </c>
      <c r="Z129" s="267">
        <v>0.28834096684505567</v>
      </c>
      <c r="AA129" s="267">
        <v>0.28350890585385718</v>
      </c>
      <c r="BJ129" s="275"/>
    </row>
    <row r="130" spans="1:62" x14ac:dyDescent="0.25">
      <c r="A130" t="str">
        <f t="shared" si="11"/>
        <v>12. Verv. tabaksproducten</v>
      </c>
      <c r="B130" s="275">
        <v>12</v>
      </c>
      <c r="C130" s="5" t="s">
        <v>29</v>
      </c>
      <c r="D130" s="270"/>
      <c r="E130" s="70">
        <v>104.60536663438478</v>
      </c>
      <c r="F130" s="70">
        <v>114.45424434370661</v>
      </c>
      <c r="G130" s="70">
        <v>116.68890423081348</v>
      </c>
      <c r="H130" s="70">
        <v>64.25381930754935</v>
      </c>
      <c r="I130" s="70">
        <v>91.75841812500704</v>
      </c>
      <c r="J130" s="70">
        <v>91.856960454032475</v>
      </c>
      <c r="K130" s="69">
        <v>99.89869831993272</v>
      </c>
      <c r="L130" s="69">
        <v>110.72889883585265</v>
      </c>
      <c r="M130" s="265">
        <v>40.132054100989478</v>
      </c>
      <c r="N130" s="70">
        <v>143.32827878728418</v>
      </c>
      <c r="O130" s="70">
        <v>144.03454232062677</v>
      </c>
      <c r="P130" s="70">
        <v>143.15821232333317</v>
      </c>
      <c r="Q130" s="70">
        <v>144.53606576565898</v>
      </c>
      <c r="R130" s="70">
        <v>144.92129973084249</v>
      </c>
      <c r="S130" s="70">
        <v>144.63483561397851</v>
      </c>
      <c r="T130" s="265">
        <v>143.65232950113071</v>
      </c>
      <c r="U130" s="70">
        <v>141.91275007417661</v>
      </c>
      <c r="V130" s="70">
        <v>142.30215032797238</v>
      </c>
      <c r="W130" s="70">
        <v>141.11348180098386</v>
      </c>
      <c r="X130" s="70">
        <v>142.16749959509235</v>
      </c>
      <c r="Y130" s="70">
        <v>142.2321705813805</v>
      </c>
      <c r="Z130" s="70">
        <v>141.63165550673881</v>
      </c>
      <c r="AA130" s="70">
        <v>140.3466933848234</v>
      </c>
      <c r="BJ130" s="275"/>
    </row>
    <row r="131" spans="1:62" x14ac:dyDescent="0.25">
      <c r="A131" t="str">
        <f t="shared" ref="A131:A194" si="12">VLOOKUP(B131,$AU$3:$AV$70,2)</f>
        <v>13. Verv. textiel</v>
      </c>
      <c r="B131" s="275">
        <v>13</v>
      </c>
      <c r="C131" s="5" t="s">
        <v>25</v>
      </c>
      <c r="D131" s="70">
        <v>16254</v>
      </c>
      <c r="E131" s="70">
        <v>15982</v>
      </c>
      <c r="F131" s="70">
        <v>16087</v>
      </c>
      <c r="G131" s="70">
        <v>16030</v>
      </c>
      <c r="H131" s="70">
        <v>16073</v>
      </c>
      <c r="I131" s="70">
        <v>15679</v>
      </c>
      <c r="J131" s="70">
        <v>15304</v>
      </c>
      <c r="K131" s="69">
        <v>14939</v>
      </c>
      <c r="L131" s="69">
        <v>15021</v>
      </c>
      <c r="M131" s="265">
        <v>14068.604945343592</v>
      </c>
      <c r="N131" s="70">
        <v>13844.693429107881</v>
      </c>
      <c r="O131" s="70">
        <v>13624.345618534378</v>
      </c>
      <c r="P131" s="70">
        <v>13407.504794798331</v>
      </c>
      <c r="Q131" s="70">
        <v>13194.11514179408</v>
      </c>
      <c r="R131" s="70">
        <v>12984.121731767636</v>
      </c>
      <c r="S131" s="70">
        <v>12777.470511177968</v>
      </c>
      <c r="T131" s="265">
        <v>12574.108286783297</v>
      </c>
      <c r="U131" s="70">
        <v>13809.466092287941</v>
      </c>
      <c r="V131" s="70">
        <v>13555.100487569558</v>
      </c>
      <c r="W131" s="70">
        <v>13305.420209599604</v>
      </c>
      <c r="X131" s="70">
        <v>13060.338956274603</v>
      </c>
      <c r="Y131" s="70">
        <v>12819.772015146071</v>
      </c>
      <c r="Z131" s="70">
        <v>12583.636234139625</v>
      </c>
      <c r="AA131" s="70">
        <v>12351.849992813421</v>
      </c>
      <c r="BJ131" s="275"/>
    </row>
    <row r="132" spans="1:62" x14ac:dyDescent="0.25">
      <c r="A132" t="str">
        <f t="shared" si="12"/>
        <v>13. Verv. textiel</v>
      </c>
      <c r="B132" s="275">
        <v>13</v>
      </c>
      <c r="C132" s="5" t="s">
        <v>154</v>
      </c>
      <c r="D132" s="266"/>
      <c r="E132" s="70">
        <v>-272</v>
      </c>
      <c r="F132" s="70">
        <v>105</v>
      </c>
      <c r="G132" s="70">
        <v>-57</v>
      </c>
      <c r="H132" s="70">
        <v>43</v>
      </c>
      <c r="I132" s="70">
        <v>-394</v>
      </c>
      <c r="J132" s="70">
        <v>-375</v>
      </c>
      <c r="K132" s="69">
        <v>-365</v>
      </c>
      <c r="L132" s="69">
        <v>82</v>
      </c>
      <c r="M132" s="265">
        <v>-952.39505465640832</v>
      </c>
      <c r="N132" s="70">
        <v>-223.91151623571022</v>
      </c>
      <c r="O132" s="70">
        <v>-220.34781057350301</v>
      </c>
      <c r="P132" s="70">
        <v>-216.84082373604724</v>
      </c>
      <c r="Q132" s="70">
        <v>-213.38965300425116</v>
      </c>
      <c r="R132" s="70">
        <v>-209.9934100264436</v>
      </c>
      <c r="S132" s="70">
        <v>-206.65122058966881</v>
      </c>
      <c r="T132" s="265">
        <v>-203.36222439467019</v>
      </c>
      <c r="U132" s="70">
        <v>-259.13885305565054</v>
      </c>
      <c r="V132" s="70">
        <v>-254.36560471838311</v>
      </c>
      <c r="W132" s="70">
        <v>-249.68027796995375</v>
      </c>
      <c r="X132" s="70">
        <v>-245.08125332500094</v>
      </c>
      <c r="Y132" s="70">
        <v>-240.56694112853256</v>
      </c>
      <c r="Z132" s="70">
        <v>-236.13578100644554</v>
      </c>
      <c r="AA132" s="70">
        <v>-231.78624132620462</v>
      </c>
      <c r="BJ132" s="275"/>
    </row>
    <row r="133" spans="1:62" x14ac:dyDescent="0.25">
      <c r="A133" t="str">
        <f t="shared" si="12"/>
        <v>13. Verv. textiel</v>
      </c>
      <c r="B133" s="275">
        <v>13</v>
      </c>
      <c r="C133" s="5" t="s">
        <v>155</v>
      </c>
      <c r="D133" s="266"/>
      <c r="E133" s="267">
        <v>0.98326565768426233</v>
      </c>
      <c r="F133" s="267">
        <v>1.0065698911275185</v>
      </c>
      <c r="G133" s="267">
        <v>0.99645676633306401</v>
      </c>
      <c r="H133" s="267">
        <v>1.0026824703680599</v>
      </c>
      <c r="I133" s="267">
        <v>0.97548684128662977</v>
      </c>
      <c r="J133" s="267">
        <v>0.97608265833280183</v>
      </c>
      <c r="K133" s="333">
        <v>0.97615002613695767</v>
      </c>
      <c r="L133" s="333">
        <v>1.0054889885534506</v>
      </c>
      <c r="M133" s="268">
        <v>0.93659576228903485</v>
      </c>
      <c r="N133" s="267">
        <v>0.98408431275840036</v>
      </c>
      <c r="O133" s="267">
        <v>0.98408431275840091</v>
      </c>
      <c r="P133" s="267">
        <v>0.98408431275840069</v>
      </c>
      <c r="Q133" s="267">
        <v>0.9840843127584008</v>
      </c>
      <c r="R133" s="267">
        <v>0.98408431275840069</v>
      </c>
      <c r="S133" s="267">
        <v>0.98408431275840047</v>
      </c>
      <c r="T133" s="268">
        <v>0.98408431275840036</v>
      </c>
      <c r="U133" s="267">
        <v>0.98158034474189848</v>
      </c>
      <c r="V133" s="267">
        <v>0.9815803447418987</v>
      </c>
      <c r="W133" s="267">
        <v>0.98158034474189859</v>
      </c>
      <c r="X133" s="267">
        <v>0.98158034474189848</v>
      </c>
      <c r="Y133" s="267">
        <v>0.98158034474189837</v>
      </c>
      <c r="Z133" s="267">
        <v>0.9815803447418987</v>
      </c>
      <c r="AA133" s="267">
        <v>0.9815803447418987</v>
      </c>
      <c r="BJ133" s="275"/>
    </row>
    <row r="134" spans="1:62" x14ac:dyDescent="0.25">
      <c r="A134" t="str">
        <f t="shared" si="12"/>
        <v>13. Verv. textiel</v>
      </c>
      <c r="B134" s="275">
        <v>13</v>
      </c>
      <c r="C134" s="5" t="s">
        <v>8</v>
      </c>
      <c r="D134" s="70">
        <v>25</v>
      </c>
      <c r="E134" s="70">
        <v>12</v>
      </c>
      <c r="F134" s="70">
        <v>19</v>
      </c>
      <c r="G134" s="70">
        <v>20</v>
      </c>
      <c r="H134" s="70">
        <v>24</v>
      </c>
      <c r="I134" s="70">
        <v>25</v>
      </c>
      <c r="J134" s="70">
        <v>18</v>
      </c>
      <c r="K134" s="69">
        <v>23</v>
      </c>
      <c r="L134" s="69">
        <v>29</v>
      </c>
      <c r="M134" s="265">
        <v>13.849813787595121</v>
      </c>
      <c r="N134" s="70">
        <v>17.092494682176426</v>
      </c>
      <c r="O134" s="70">
        <v>18.976086785309633</v>
      </c>
      <c r="P134" s="70">
        <v>21.365030681593431</v>
      </c>
      <c r="Q134" s="70">
        <v>23.389988266052324</v>
      </c>
      <c r="R134" s="70">
        <v>25.123384054747838</v>
      </c>
      <c r="S134" s="70">
        <v>26.848718689754797</v>
      </c>
      <c r="T134" s="265">
        <v>26.257795723204033</v>
      </c>
      <c r="U134" s="70">
        <v>17.049003428986509</v>
      </c>
      <c r="V134" s="70">
        <v>18.879641667764862</v>
      </c>
      <c r="W134" s="70">
        <v>21.202357587063911</v>
      </c>
      <c r="X134" s="70">
        <v>23.152835309908451</v>
      </c>
      <c r="Y134" s="70">
        <v>24.805378637417896</v>
      </c>
      <c r="Z134" s="70">
        <v>26.441423523463321</v>
      </c>
      <c r="AA134" s="70">
        <v>25.793666359296559</v>
      </c>
      <c r="BJ134" s="275"/>
    </row>
    <row r="135" spans="1:62" x14ac:dyDescent="0.25">
      <c r="A135" t="str">
        <f t="shared" si="12"/>
        <v>13. Verv. textiel</v>
      </c>
      <c r="B135" s="275">
        <v>13</v>
      </c>
      <c r="C135" s="5" t="s">
        <v>9</v>
      </c>
      <c r="D135" s="70">
        <v>488</v>
      </c>
      <c r="E135" s="70">
        <v>509</v>
      </c>
      <c r="F135" s="70">
        <v>551</v>
      </c>
      <c r="G135" s="70">
        <v>527</v>
      </c>
      <c r="H135" s="70">
        <v>557</v>
      </c>
      <c r="I135" s="70">
        <v>519</v>
      </c>
      <c r="J135" s="70">
        <v>488</v>
      </c>
      <c r="K135" s="69">
        <v>448</v>
      </c>
      <c r="L135" s="69">
        <v>481</v>
      </c>
      <c r="M135" s="265">
        <v>324.440766060177</v>
      </c>
      <c r="N135" s="70">
        <v>400.4026446573431</v>
      </c>
      <c r="O135" s="70">
        <v>444.52699710407381</v>
      </c>
      <c r="P135" s="70">
        <v>500.48953924881425</v>
      </c>
      <c r="Q135" s="70">
        <v>547.92546871449747</v>
      </c>
      <c r="R135" s="70">
        <v>588.53137621583642</v>
      </c>
      <c r="S135" s="70">
        <v>628.9484460246149</v>
      </c>
      <c r="T135" s="265">
        <v>615.10569673638997</v>
      </c>
      <c r="U135" s="70">
        <v>399.38383417236082</v>
      </c>
      <c r="V135" s="70">
        <v>442.26770840179427</v>
      </c>
      <c r="W135" s="70">
        <v>496.67881773183564</v>
      </c>
      <c r="X135" s="70">
        <v>542.37000869570147</v>
      </c>
      <c r="Y135" s="70">
        <v>581.08189546525614</v>
      </c>
      <c r="Z135" s="70">
        <v>619.40729566759205</v>
      </c>
      <c r="AA135" s="70">
        <v>604.23316886803423</v>
      </c>
      <c r="BJ135" s="275"/>
    </row>
    <row r="136" spans="1:62" x14ac:dyDescent="0.25">
      <c r="A136" t="str">
        <f t="shared" si="12"/>
        <v>13. Verv. textiel</v>
      </c>
      <c r="B136" s="275">
        <v>13</v>
      </c>
      <c r="C136" s="5" t="s">
        <v>10</v>
      </c>
      <c r="D136" s="70">
        <v>954</v>
      </c>
      <c r="E136" s="70">
        <v>976</v>
      </c>
      <c r="F136" s="70">
        <v>1045</v>
      </c>
      <c r="G136" s="70">
        <v>1066</v>
      </c>
      <c r="H136" s="70">
        <v>1142</v>
      </c>
      <c r="I136" s="70">
        <v>1146</v>
      </c>
      <c r="J136" s="70">
        <v>1045</v>
      </c>
      <c r="K136" s="69">
        <v>1049</v>
      </c>
      <c r="L136" s="69">
        <v>1122</v>
      </c>
      <c r="M136" s="265">
        <v>677.93062873125848</v>
      </c>
      <c r="N136" s="70">
        <v>836.65570123781515</v>
      </c>
      <c r="O136" s="70">
        <v>928.8551198245151</v>
      </c>
      <c r="P136" s="70">
        <v>1045.7908607990221</v>
      </c>
      <c r="Q136" s="70">
        <v>1144.9099384588174</v>
      </c>
      <c r="R136" s="70">
        <v>1229.7574400131698</v>
      </c>
      <c r="S136" s="70">
        <v>1314.2103584292797</v>
      </c>
      <c r="T136" s="265">
        <v>1285.2854368101666</v>
      </c>
      <c r="U136" s="70">
        <v>834.52686015218558</v>
      </c>
      <c r="V136" s="70">
        <v>924.13425496828495</v>
      </c>
      <c r="W136" s="70">
        <v>1037.8282213770515</v>
      </c>
      <c r="X136" s="70">
        <v>1133.3016052978262</v>
      </c>
      <c r="Y136" s="70">
        <v>1214.1914825341223</v>
      </c>
      <c r="Z136" s="70">
        <v>1294.2737822126019</v>
      </c>
      <c r="AA136" s="70">
        <v>1262.5668994845419</v>
      </c>
      <c r="BJ136" s="275"/>
    </row>
    <row r="137" spans="1:62" x14ac:dyDescent="0.25">
      <c r="A137" t="str">
        <f t="shared" si="12"/>
        <v>13. Verv. textiel</v>
      </c>
      <c r="B137" s="275">
        <v>13</v>
      </c>
      <c r="C137" s="5" t="s">
        <v>11</v>
      </c>
      <c r="D137" s="70">
        <v>1476</v>
      </c>
      <c r="E137" s="70">
        <v>1392</v>
      </c>
      <c r="F137" s="70">
        <v>1345</v>
      </c>
      <c r="G137" s="70">
        <v>1311</v>
      </c>
      <c r="H137" s="70">
        <v>1274</v>
      </c>
      <c r="I137" s="70">
        <v>1281</v>
      </c>
      <c r="J137" s="70">
        <v>1239</v>
      </c>
      <c r="K137" s="69">
        <v>1213</v>
      </c>
      <c r="L137" s="69">
        <v>1219</v>
      </c>
      <c r="M137" s="265">
        <v>1216.7924209791045</v>
      </c>
      <c r="N137" s="70">
        <v>1117.1282775251152</v>
      </c>
      <c r="O137" s="70">
        <v>1050.3548413763424</v>
      </c>
      <c r="P137" s="70">
        <v>1018.7427799864963</v>
      </c>
      <c r="Q137" s="70">
        <v>1006.3833439077465</v>
      </c>
      <c r="R137" s="70">
        <v>1018.8762487401169</v>
      </c>
      <c r="S137" s="70">
        <v>1140.6453293997961</v>
      </c>
      <c r="T137" s="265">
        <v>1245.9058553969162</v>
      </c>
      <c r="U137" s="70">
        <v>1114.2857838068562</v>
      </c>
      <c r="V137" s="70">
        <v>1045.0164595863432</v>
      </c>
      <c r="W137" s="70">
        <v>1010.9860843364987</v>
      </c>
      <c r="X137" s="70">
        <v>996.17954293500259</v>
      </c>
      <c r="Y137" s="70">
        <v>1005.9795718441191</v>
      </c>
      <c r="Z137" s="70">
        <v>1123.3417353443062</v>
      </c>
      <c r="AA137" s="70">
        <v>1223.8833864033325</v>
      </c>
      <c r="BJ137" s="275"/>
    </row>
    <row r="138" spans="1:62" x14ac:dyDescent="0.25">
      <c r="A138" t="str">
        <f t="shared" si="12"/>
        <v>13. Verv. textiel</v>
      </c>
      <c r="B138" s="275">
        <v>13</v>
      </c>
      <c r="C138" s="5" t="s">
        <v>12</v>
      </c>
      <c r="D138" s="70">
        <v>1828</v>
      </c>
      <c r="E138" s="70">
        <v>1768</v>
      </c>
      <c r="F138" s="70">
        <v>1758</v>
      </c>
      <c r="G138" s="70">
        <v>1684</v>
      </c>
      <c r="H138" s="70">
        <v>1663</v>
      </c>
      <c r="I138" s="70">
        <v>1556</v>
      </c>
      <c r="J138" s="70">
        <v>1509</v>
      </c>
      <c r="K138" s="69">
        <v>1436</v>
      </c>
      <c r="L138" s="69">
        <v>1394</v>
      </c>
      <c r="M138" s="265">
        <v>1366.8769166131165</v>
      </c>
      <c r="N138" s="70">
        <v>1339.2851536068115</v>
      </c>
      <c r="O138" s="70">
        <v>1308.153340909977</v>
      </c>
      <c r="P138" s="70">
        <v>1287.8211593561741</v>
      </c>
      <c r="Q138" s="70">
        <v>1264.0129227986354</v>
      </c>
      <c r="R138" s="70">
        <v>1261.7238264815628</v>
      </c>
      <c r="S138" s="70">
        <v>1158.3794743359526</v>
      </c>
      <c r="T138" s="265">
        <v>1089.1403552287184</v>
      </c>
      <c r="U138" s="70">
        <v>1335.8773895096404</v>
      </c>
      <c r="V138" s="70">
        <v>1301.5047097059835</v>
      </c>
      <c r="W138" s="70">
        <v>1278.0157040626566</v>
      </c>
      <c r="X138" s="70">
        <v>1251.1969949821735</v>
      </c>
      <c r="Y138" s="70">
        <v>1245.7532465978602</v>
      </c>
      <c r="Z138" s="70">
        <v>1140.8068532332441</v>
      </c>
      <c r="AA138" s="70">
        <v>1069.8888527184909</v>
      </c>
      <c r="BJ138" s="275"/>
    </row>
    <row r="139" spans="1:62" x14ac:dyDescent="0.25">
      <c r="A139" t="str">
        <f t="shared" si="12"/>
        <v>13. Verv. textiel</v>
      </c>
      <c r="B139" s="275">
        <v>13</v>
      </c>
      <c r="C139" s="5" t="s">
        <v>13</v>
      </c>
      <c r="D139" s="70">
        <v>2747</v>
      </c>
      <c r="E139" s="70">
        <v>2572</v>
      </c>
      <c r="F139" s="70">
        <v>2363</v>
      </c>
      <c r="G139" s="70">
        <v>2184</v>
      </c>
      <c r="H139" s="70">
        <v>2021</v>
      </c>
      <c r="I139" s="70">
        <v>1886</v>
      </c>
      <c r="J139" s="70">
        <v>1753</v>
      </c>
      <c r="K139" s="69">
        <v>1723</v>
      </c>
      <c r="L139" s="69">
        <v>1734</v>
      </c>
      <c r="M139" s="265">
        <v>1693.2351487300282</v>
      </c>
      <c r="N139" s="70">
        <v>1627.4343836252465</v>
      </c>
      <c r="O139" s="70">
        <v>1605.5538270074794</v>
      </c>
      <c r="P139" s="70">
        <v>1520.473103412525</v>
      </c>
      <c r="Q139" s="70">
        <v>1445.4749912890056</v>
      </c>
      <c r="R139" s="70">
        <v>1417.350358059173</v>
      </c>
      <c r="S139" s="70">
        <v>1388.7397386967723</v>
      </c>
      <c r="T139" s="265">
        <v>1356.4583493949301</v>
      </c>
      <c r="U139" s="70">
        <v>1623.2934339192902</v>
      </c>
      <c r="V139" s="70">
        <v>1597.393671053203</v>
      </c>
      <c r="W139" s="70">
        <v>1508.8962389292915</v>
      </c>
      <c r="X139" s="70">
        <v>1430.8192050903608</v>
      </c>
      <c r="Y139" s="70">
        <v>1399.4098970474306</v>
      </c>
      <c r="Z139" s="70">
        <v>1367.6725514933887</v>
      </c>
      <c r="AA139" s="70">
        <v>1332.4817689725551</v>
      </c>
      <c r="BJ139" s="275"/>
    </row>
    <row r="140" spans="1:62" x14ac:dyDescent="0.25">
      <c r="A140" t="str">
        <f t="shared" si="12"/>
        <v>13. Verv. textiel</v>
      </c>
      <c r="B140" s="275">
        <v>13</v>
      </c>
      <c r="C140" s="5" t="s">
        <v>14</v>
      </c>
      <c r="D140" s="70">
        <v>3397</v>
      </c>
      <c r="E140" s="70">
        <v>3224</v>
      </c>
      <c r="F140" s="70">
        <v>3094</v>
      </c>
      <c r="G140" s="70">
        <v>2993</v>
      </c>
      <c r="H140" s="70">
        <v>2847</v>
      </c>
      <c r="I140" s="70">
        <v>2605</v>
      </c>
      <c r="J140" s="70">
        <v>2462</v>
      </c>
      <c r="K140" s="69">
        <v>2236</v>
      </c>
      <c r="L140" s="69">
        <v>2117</v>
      </c>
      <c r="M140" s="265">
        <v>1954.1202787247205</v>
      </c>
      <c r="N140" s="70">
        <v>1901.3790741357309</v>
      </c>
      <c r="O140" s="70">
        <v>1832.4366720715536</v>
      </c>
      <c r="P140" s="70">
        <v>1828.2736842658394</v>
      </c>
      <c r="Q140" s="70">
        <v>1798.029867213153</v>
      </c>
      <c r="R140" s="70">
        <v>1755.7597287380027</v>
      </c>
      <c r="S140" s="70">
        <v>1687.5291976285018</v>
      </c>
      <c r="T140" s="265">
        <v>1664.8406772651836</v>
      </c>
      <c r="U140" s="70">
        <v>1896.5410817735346</v>
      </c>
      <c r="V140" s="70">
        <v>1823.1233941428347</v>
      </c>
      <c r="W140" s="70">
        <v>1814.3532297484239</v>
      </c>
      <c r="X140" s="70">
        <v>1779.7994990148388</v>
      </c>
      <c r="Y140" s="70">
        <v>1733.5357678236783</v>
      </c>
      <c r="Z140" s="70">
        <v>1661.92937317833</v>
      </c>
      <c r="AA140" s="70">
        <v>1635.4131711374093</v>
      </c>
      <c r="BJ140" s="275"/>
    </row>
    <row r="141" spans="1:62" x14ac:dyDescent="0.25">
      <c r="A141" t="str">
        <f t="shared" si="12"/>
        <v>13. Verv. textiel</v>
      </c>
      <c r="B141" s="275">
        <v>13</v>
      </c>
      <c r="C141" s="5" t="s">
        <v>15</v>
      </c>
      <c r="D141" s="70">
        <v>3239</v>
      </c>
      <c r="E141" s="70">
        <v>3316</v>
      </c>
      <c r="F141" s="70">
        <v>3469</v>
      </c>
      <c r="G141" s="70">
        <v>3421</v>
      </c>
      <c r="H141" s="70">
        <v>3362</v>
      </c>
      <c r="I141" s="70">
        <v>3126</v>
      </c>
      <c r="J141" s="70">
        <v>2959</v>
      </c>
      <c r="K141" s="69">
        <v>2812</v>
      </c>
      <c r="L141" s="69">
        <v>2794</v>
      </c>
      <c r="M141" s="265">
        <v>2680.9881537372926</v>
      </c>
      <c r="N141" s="70">
        <v>2507.9571445248971</v>
      </c>
      <c r="O141" s="70">
        <v>2353.2101980884318</v>
      </c>
      <c r="P141" s="70">
        <v>2164.8142566186834</v>
      </c>
      <c r="Q141" s="70">
        <v>2051.7259158683942</v>
      </c>
      <c r="R141" s="70">
        <v>1895.0923003630342</v>
      </c>
      <c r="S141" s="70">
        <v>1845.6911439521873</v>
      </c>
      <c r="T141" s="265">
        <v>1778.4033340816572</v>
      </c>
      <c r="U141" s="70">
        <v>2501.5757355386631</v>
      </c>
      <c r="V141" s="70">
        <v>2341.2501118636146</v>
      </c>
      <c r="W141" s="70">
        <v>2148.3313861068673</v>
      </c>
      <c r="X141" s="70">
        <v>2030.9233032030786</v>
      </c>
      <c r="Y141" s="70">
        <v>1871.1047031292271</v>
      </c>
      <c r="Z141" s="70">
        <v>1817.692002165003</v>
      </c>
      <c r="AA141" s="70">
        <v>1746.9685092806976</v>
      </c>
      <c r="BJ141" s="275"/>
    </row>
    <row r="142" spans="1:62" x14ac:dyDescent="0.25">
      <c r="A142" t="str">
        <f t="shared" si="12"/>
        <v>13. Verv. textiel</v>
      </c>
      <c r="B142" s="275">
        <v>13</v>
      </c>
      <c r="C142" s="5" t="s">
        <v>16</v>
      </c>
      <c r="D142" s="70">
        <v>1712</v>
      </c>
      <c r="E142" s="70">
        <v>1768</v>
      </c>
      <c r="F142" s="70">
        <v>1927</v>
      </c>
      <c r="G142" s="70">
        <v>2239</v>
      </c>
      <c r="H142" s="70">
        <v>2573</v>
      </c>
      <c r="I142" s="70">
        <v>2843</v>
      </c>
      <c r="J142" s="70">
        <v>3046</v>
      </c>
      <c r="K142" s="69">
        <v>3092</v>
      </c>
      <c r="L142" s="69">
        <v>3126</v>
      </c>
      <c r="M142" s="265">
        <v>2912.6862135490346</v>
      </c>
      <c r="N142" s="70">
        <v>2723.8650520544934</v>
      </c>
      <c r="O142" s="70">
        <v>2543.5990564791955</v>
      </c>
      <c r="P142" s="70">
        <v>2426.819184170949</v>
      </c>
      <c r="Q142" s="70">
        <v>2341.0167702454678</v>
      </c>
      <c r="R142" s="70">
        <v>2245.5194432084754</v>
      </c>
      <c r="S142" s="70">
        <v>2096.3106977627745</v>
      </c>
      <c r="T142" s="265">
        <v>1961.845289182244</v>
      </c>
      <c r="U142" s="70">
        <v>2716.9342729706418</v>
      </c>
      <c r="V142" s="70">
        <v>2530.67132734494</v>
      </c>
      <c r="W142" s="70">
        <v>2408.3414111952861</v>
      </c>
      <c r="X142" s="70">
        <v>2317.2810145396124</v>
      </c>
      <c r="Y142" s="70">
        <v>2217.0962281629345</v>
      </c>
      <c r="Z142" s="70">
        <v>2064.509656375662</v>
      </c>
      <c r="AA142" s="70">
        <v>1927.1679683685838</v>
      </c>
      <c r="BJ142" s="275"/>
    </row>
    <row r="143" spans="1:62" x14ac:dyDescent="0.25">
      <c r="A143" t="str">
        <f t="shared" si="12"/>
        <v>13. Verv. textiel</v>
      </c>
      <c r="B143" s="275">
        <v>13</v>
      </c>
      <c r="C143" s="5" t="s">
        <v>17</v>
      </c>
      <c r="D143" s="70">
        <v>359</v>
      </c>
      <c r="E143" s="70">
        <v>413</v>
      </c>
      <c r="F143" s="70">
        <v>478</v>
      </c>
      <c r="G143" s="70">
        <v>545</v>
      </c>
      <c r="H143" s="70">
        <v>568</v>
      </c>
      <c r="I143" s="70">
        <v>642</v>
      </c>
      <c r="J143" s="70">
        <v>728</v>
      </c>
      <c r="K143" s="69">
        <v>840</v>
      </c>
      <c r="L143" s="69">
        <v>931</v>
      </c>
      <c r="M143" s="265">
        <v>1146.586900150392</v>
      </c>
      <c r="N143" s="70">
        <v>1277.0308416569185</v>
      </c>
      <c r="O143" s="70">
        <v>1361.5751510698403</v>
      </c>
      <c r="P143" s="70">
        <v>1374.0888995768573</v>
      </c>
      <c r="Q143" s="70">
        <v>1314.8141634552917</v>
      </c>
      <c r="R143" s="70">
        <v>1226.6991139424022</v>
      </c>
      <c r="S143" s="70">
        <v>1153.5243356549222</v>
      </c>
      <c r="T143" s="265">
        <v>1080.3420632032903</v>
      </c>
      <c r="U143" s="70">
        <v>1273.7814814728983</v>
      </c>
      <c r="V143" s="70">
        <v>1354.6550058904627</v>
      </c>
      <c r="W143" s="70">
        <v>1363.6266027150352</v>
      </c>
      <c r="X143" s="70">
        <v>1301.4831578089281</v>
      </c>
      <c r="Y143" s="70">
        <v>1211.1718679783498</v>
      </c>
      <c r="Z143" s="70">
        <v>1136.0253670247698</v>
      </c>
      <c r="AA143" s="70">
        <v>1061.2460781524978</v>
      </c>
      <c r="BJ143" s="275"/>
    </row>
    <row r="144" spans="1:62" x14ac:dyDescent="0.25">
      <c r="A144" t="str">
        <f t="shared" si="12"/>
        <v>13. Verv. textiel</v>
      </c>
      <c r="B144" s="275">
        <v>13</v>
      </c>
      <c r="C144" s="5" t="s">
        <v>156</v>
      </c>
      <c r="D144" s="70">
        <v>29</v>
      </c>
      <c r="E144" s="70">
        <v>32</v>
      </c>
      <c r="F144" s="70">
        <v>38</v>
      </c>
      <c r="G144" s="70">
        <v>40</v>
      </c>
      <c r="H144" s="70">
        <v>42</v>
      </c>
      <c r="I144" s="70">
        <v>50</v>
      </c>
      <c r="J144" s="70">
        <v>57</v>
      </c>
      <c r="K144" s="69">
        <v>67</v>
      </c>
      <c r="L144" s="69">
        <v>74</v>
      </c>
      <c r="M144" s="265">
        <v>81.097704280875604</v>
      </c>
      <c r="N144" s="70">
        <v>96.462661401337726</v>
      </c>
      <c r="O144" s="70">
        <v>177.10432781766761</v>
      </c>
      <c r="P144" s="70">
        <v>218.82629668137574</v>
      </c>
      <c r="Q144" s="70">
        <v>256.43177157702291</v>
      </c>
      <c r="R144" s="70">
        <v>319.68851195111853</v>
      </c>
      <c r="S144" s="70">
        <v>336.6430706034094</v>
      </c>
      <c r="T144" s="265">
        <v>470.52343376060065</v>
      </c>
      <c r="U144" s="70">
        <v>96.217215542884176</v>
      </c>
      <c r="V144" s="70">
        <v>176.20420294433151</v>
      </c>
      <c r="W144" s="70">
        <v>217.1601558095889</v>
      </c>
      <c r="X144" s="70">
        <v>253.83178939717132</v>
      </c>
      <c r="Y144" s="70">
        <v>315.64197592567558</v>
      </c>
      <c r="Z144" s="70">
        <v>331.53619392126063</v>
      </c>
      <c r="AA144" s="70">
        <v>462.20652306798326</v>
      </c>
      <c r="BJ144" s="275"/>
    </row>
    <row r="145" spans="1:62" x14ac:dyDescent="0.25">
      <c r="A145" t="str">
        <f t="shared" si="12"/>
        <v>13. Verv. textiel</v>
      </c>
      <c r="B145" s="275">
        <v>13</v>
      </c>
      <c r="C145" s="5" t="s">
        <v>6</v>
      </c>
      <c r="D145" s="70">
        <v>2100</v>
      </c>
      <c r="E145" s="70">
        <v>2213</v>
      </c>
      <c r="F145" s="70">
        <v>2443</v>
      </c>
      <c r="G145" s="70">
        <v>2824</v>
      </c>
      <c r="H145" s="70">
        <v>3183</v>
      </c>
      <c r="I145" s="70">
        <v>3535</v>
      </c>
      <c r="J145" s="70">
        <v>3831</v>
      </c>
      <c r="K145" s="69">
        <v>3999</v>
      </c>
      <c r="L145" s="69">
        <v>4131</v>
      </c>
      <c r="M145" s="265">
        <v>4140.3708179803025</v>
      </c>
      <c r="N145" s="70">
        <v>4097.3585551127499</v>
      </c>
      <c r="O145" s="70">
        <v>4082.2785353667032</v>
      </c>
      <c r="P145" s="70">
        <v>4019.7343804291822</v>
      </c>
      <c r="Q145" s="70">
        <v>3912.2627052777825</v>
      </c>
      <c r="R145" s="70">
        <v>3791.9070691019961</v>
      </c>
      <c r="S145" s="70">
        <v>3586.478104021106</v>
      </c>
      <c r="T145" s="265">
        <v>3512.710786146135</v>
      </c>
      <c r="U145" s="70">
        <v>4086.9329699864247</v>
      </c>
      <c r="V145" s="70">
        <v>4061.5305361797341</v>
      </c>
      <c r="W145" s="70">
        <v>3989.1281697199101</v>
      </c>
      <c r="X145" s="70">
        <v>3872.5959617457115</v>
      </c>
      <c r="Y145" s="70">
        <v>3743.9100720669599</v>
      </c>
      <c r="Z145" s="70">
        <v>3532.0712173216925</v>
      </c>
      <c r="AA145" s="70">
        <v>3450.6205695890649</v>
      </c>
      <c r="BJ145" s="275"/>
    </row>
    <row r="146" spans="1:62" x14ac:dyDescent="0.25">
      <c r="A146" t="str">
        <f t="shared" si="12"/>
        <v>13. Verv. textiel</v>
      </c>
      <c r="B146" s="275">
        <v>13</v>
      </c>
      <c r="C146" s="5" t="s">
        <v>157</v>
      </c>
      <c r="D146" s="267">
        <v>0.98872462516849391</v>
      </c>
      <c r="E146" s="266"/>
      <c r="F146" s="266"/>
      <c r="G146" s="266"/>
      <c r="H146" s="266"/>
      <c r="I146" s="266"/>
      <c r="J146" s="266"/>
      <c r="K146" s="334"/>
      <c r="L146" s="334"/>
      <c r="M146" s="269"/>
      <c r="N146" s="266"/>
      <c r="O146" s="266"/>
      <c r="P146" s="266"/>
      <c r="Q146" s="266"/>
      <c r="R146" s="266"/>
      <c r="S146" s="266"/>
      <c r="T146" s="269"/>
      <c r="U146" s="266"/>
      <c r="V146" s="266"/>
      <c r="W146" s="266"/>
      <c r="X146" s="266"/>
      <c r="Y146" s="266"/>
      <c r="Z146" s="266"/>
      <c r="AA146" s="266"/>
      <c r="BJ146" s="275"/>
    </row>
    <row r="147" spans="1:62" x14ac:dyDescent="0.25">
      <c r="A147" t="str">
        <f t="shared" si="12"/>
        <v>13. Verv. textiel</v>
      </c>
      <c r="B147" s="275">
        <v>13</v>
      </c>
      <c r="C147" s="5" t="s">
        <v>158</v>
      </c>
      <c r="D147" s="266"/>
      <c r="E147" s="267">
        <v>2.7294837421157903E-3</v>
      </c>
      <c r="F147" s="267">
        <v>-8.9226329795122905E-3</v>
      </c>
      <c r="G147" s="267">
        <v>-3.8660705822850527E-3</v>
      </c>
      <c r="H147" s="267">
        <v>-6.9789225997829996E-3</v>
      </c>
      <c r="I147" s="267">
        <v>6.6188919409320701E-3</v>
      </c>
      <c r="J147" s="267">
        <v>6.3209834178460378E-3</v>
      </c>
      <c r="K147" s="333">
        <v>6.2872995157681189E-3</v>
      </c>
      <c r="L147" s="333">
        <v>-8.382181692478341E-3</v>
      </c>
      <c r="M147" s="268">
        <v>2.606443143972953E-2</v>
      </c>
      <c r="N147" s="267">
        <v>2.320156205046775E-3</v>
      </c>
      <c r="O147" s="267">
        <v>2.3201562050464974E-3</v>
      </c>
      <c r="P147" s="267">
        <v>2.3201562050466085E-3</v>
      </c>
      <c r="Q147" s="267">
        <v>2.320156205046553E-3</v>
      </c>
      <c r="R147" s="267">
        <v>2.3201562050466085E-3</v>
      </c>
      <c r="S147" s="267">
        <v>2.3201562050467195E-3</v>
      </c>
      <c r="T147" s="268">
        <v>2.320156205046775E-3</v>
      </c>
      <c r="U147" s="267">
        <v>3.5721402132977143E-3</v>
      </c>
      <c r="V147" s="267">
        <v>3.5721402132976032E-3</v>
      </c>
      <c r="W147" s="267">
        <v>3.5721402132976587E-3</v>
      </c>
      <c r="X147" s="267">
        <v>3.5721402132977143E-3</v>
      </c>
      <c r="Y147" s="267">
        <v>3.5721402132977698E-3</v>
      </c>
      <c r="Z147" s="267">
        <v>3.5721402132976032E-3</v>
      </c>
      <c r="AA147" s="267">
        <v>3.5721402132976032E-3</v>
      </c>
      <c r="BJ147" s="275"/>
    </row>
    <row r="148" spans="1:62" x14ac:dyDescent="0.25">
      <c r="A148" t="str">
        <f t="shared" si="12"/>
        <v>13. Verv. textiel</v>
      </c>
      <c r="B148" s="275">
        <v>13</v>
      </c>
      <c r="C148" s="5" t="s">
        <v>159</v>
      </c>
      <c r="D148" s="270"/>
      <c r="E148" s="70">
        <v>11.245080371114366</v>
      </c>
      <c r="F148" s="70">
        <v>5.2578131774753585</v>
      </c>
      <c r="G148" s="70">
        <v>8.420945549883303</v>
      </c>
      <c r="H148" s="70">
        <v>8.8018961700535172</v>
      </c>
      <c r="I148" s="70">
        <v>10.888622953041383</v>
      </c>
      <c r="J148" s="70">
        <v>11.334867863007622</v>
      </c>
      <c r="K148" s="69">
        <v>8.1604985511280859</v>
      </c>
      <c r="L148" s="69">
        <v>10.089905636429553</v>
      </c>
      <c r="M148" s="265">
        <v>13.721006713723463</v>
      </c>
      <c r="N148" s="70">
        <v>6.2240216564924591</v>
      </c>
      <c r="O148" s="70">
        <v>7.6812626290061274</v>
      </c>
      <c r="P148" s="70">
        <v>8.5277374063348805</v>
      </c>
      <c r="Q148" s="70">
        <v>9.6013141904453931</v>
      </c>
      <c r="R148" s="70">
        <v>10.511317750958193</v>
      </c>
      <c r="S148" s="70">
        <v>11.290295222682532</v>
      </c>
      <c r="T148" s="265">
        <v>12.065650061214587</v>
      </c>
      <c r="U148" s="70">
        <v>6.2413614018717816</v>
      </c>
      <c r="V148" s="70">
        <v>7.6830630053209452</v>
      </c>
      <c r="W148" s="70">
        <v>8.508032569499159</v>
      </c>
      <c r="X148" s="70">
        <v>9.5547549087706578</v>
      </c>
      <c r="Y148" s="70">
        <v>10.433729641663909</v>
      </c>
      <c r="Z148" s="70">
        <v>11.178441469376439</v>
      </c>
      <c r="AA148" s="70">
        <v>11.915718342560067</v>
      </c>
      <c r="BJ148" s="275"/>
    </row>
    <row r="149" spans="1:62" x14ac:dyDescent="0.25">
      <c r="A149" t="str">
        <f t="shared" si="12"/>
        <v>13. Verv. textiel</v>
      </c>
      <c r="B149" s="275">
        <v>13</v>
      </c>
      <c r="C149" s="5" t="s">
        <v>160</v>
      </c>
      <c r="D149" s="270"/>
      <c r="E149" s="70">
        <v>125.57089334702614</v>
      </c>
      <c r="F149" s="70">
        <v>125.04363142810996</v>
      </c>
      <c r="G149" s="70">
        <v>138.14773939145883</v>
      </c>
      <c r="H149" s="70">
        <v>130.4899419764316</v>
      </c>
      <c r="I149" s="70">
        <v>145.49219461734222</v>
      </c>
      <c r="J149" s="70">
        <v>135.41172121511909</v>
      </c>
      <c r="K149" s="69">
        <v>127.30710744456847</v>
      </c>
      <c r="L149" s="69">
        <v>110.30017105634222</v>
      </c>
      <c r="M149" s="265">
        <v>134.99378135878084</v>
      </c>
      <c r="N149" s="70">
        <v>83.351453264340577</v>
      </c>
      <c r="O149" s="70">
        <v>102.86667340960679</v>
      </c>
      <c r="P149" s="70">
        <v>114.20257593950285</v>
      </c>
      <c r="Q149" s="70">
        <v>128.57980501824886</v>
      </c>
      <c r="R149" s="70">
        <v>140.76647843146631</v>
      </c>
      <c r="S149" s="70">
        <v>151.19846403689496</v>
      </c>
      <c r="T149" s="265">
        <v>161.5819357138887</v>
      </c>
      <c r="U149" s="70">
        <v>83.757647915072596</v>
      </c>
      <c r="V149" s="70">
        <v>103.10495494076036</v>
      </c>
      <c r="W149" s="70">
        <v>114.17585852220776</v>
      </c>
      <c r="X149" s="70">
        <v>128.22263381890042</v>
      </c>
      <c r="Y149" s="70">
        <v>140.01827445939256</v>
      </c>
      <c r="Z149" s="70">
        <v>150.0121375042452</v>
      </c>
      <c r="AA149" s="70">
        <v>159.90622515337901</v>
      </c>
      <c r="BJ149" s="275"/>
    </row>
    <row r="150" spans="1:62" x14ac:dyDescent="0.25">
      <c r="A150" t="str">
        <f t="shared" si="12"/>
        <v>13. Verv. textiel</v>
      </c>
      <c r="B150" s="275">
        <v>13</v>
      </c>
      <c r="C150" s="5" t="s">
        <v>161</v>
      </c>
      <c r="D150" s="270"/>
      <c r="E150" s="70">
        <v>181.03926317114249</v>
      </c>
      <c r="F150" s="70">
        <v>173.841706883711</v>
      </c>
      <c r="G150" s="70">
        <v>191.41585329268236</v>
      </c>
      <c r="H150" s="70">
        <v>191.94418741441839</v>
      </c>
      <c r="I150" s="70">
        <v>221.15746783332568</v>
      </c>
      <c r="J150" s="70">
        <v>221.59069677736937</v>
      </c>
      <c r="K150" s="69">
        <v>202.02612504514792</v>
      </c>
      <c r="L150" s="69">
        <v>187.411144999497</v>
      </c>
      <c r="M150" s="265">
        <v>239.10220259347511</v>
      </c>
      <c r="N150" s="70">
        <v>128.37246397602101</v>
      </c>
      <c r="O150" s="70">
        <v>158.42853135060253</v>
      </c>
      <c r="P150" s="70">
        <v>175.88734798982415</v>
      </c>
      <c r="Q150" s="70">
        <v>198.03021712652733</v>
      </c>
      <c r="R150" s="70">
        <v>216.79933550967473</v>
      </c>
      <c r="S150" s="70">
        <v>232.86599834378509</v>
      </c>
      <c r="T150" s="265">
        <v>248.85794319414774</v>
      </c>
      <c r="U150" s="70">
        <v>129.22122228189605</v>
      </c>
      <c r="V150" s="70">
        <v>159.07022979291744</v>
      </c>
      <c r="W150" s="70">
        <v>176.15040967106097</v>
      </c>
      <c r="X150" s="70">
        <v>197.82176169849927</v>
      </c>
      <c r="Y150" s="70">
        <v>216.02006524575191</v>
      </c>
      <c r="Z150" s="70">
        <v>231.43858797317122</v>
      </c>
      <c r="AA150" s="70">
        <v>246.70317731170726</v>
      </c>
      <c r="BJ150" s="275"/>
    </row>
    <row r="151" spans="1:62" x14ac:dyDescent="0.25">
      <c r="A151" t="str">
        <f t="shared" si="12"/>
        <v>13. Verv. textiel</v>
      </c>
      <c r="B151" s="275">
        <v>13</v>
      </c>
      <c r="C151" s="5" t="s">
        <v>162</v>
      </c>
      <c r="D151" s="270"/>
      <c r="E151" s="70">
        <v>220.00659761538148</v>
      </c>
      <c r="F151" s="70">
        <v>191.26615046157704</v>
      </c>
      <c r="G151" s="70">
        <v>191.60924623089502</v>
      </c>
      <c r="H151" s="70">
        <v>182.68464342788798</v>
      </c>
      <c r="I151" s="70">
        <v>194.85239965098029</v>
      </c>
      <c r="J151" s="70">
        <v>195.54139641340697</v>
      </c>
      <c r="K151" s="69">
        <v>189.08846873370268</v>
      </c>
      <c r="L151" s="69">
        <v>167.32642984644011</v>
      </c>
      <c r="M151" s="265">
        <v>210.14451702465809</v>
      </c>
      <c r="N151" s="70">
        <v>180.87209632524767</v>
      </c>
      <c r="O151" s="70">
        <v>166.05735697925596</v>
      </c>
      <c r="P151" s="70">
        <v>156.13171052811339</v>
      </c>
      <c r="Q151" s="70">
        <v>151.43268404326471</v>
      </c>
      <c r="R151" s="70">
        <v>149.59549548552985</v>
      </c>
      <c r="S151" s="70">
        <v>151.45252372408888</v>
      </c>
      <c r="T151" s="265">
        <v>169.55308755632581</v>
      </c>
      <c r="U151" s="70">
        <v>182.39550097767443</v>
      </c>
      <c r="V151" s="70">
        <v>167.02989784092534</v>
      </c>
      <c r="W151" s="70">
        <v>156.64652194561944</v>
      </c>
      <c r="X151" s="70">
        <v>151.5454157625623</v>
      </c>
      <c r="Y151" s="70">
        <v>149.32593568518033</v>
      </c>
      <c r="Z151" s="70">
        <v>150.79494646438576</v>
      </c>
      <c r="AA151" s="70">
        <v>168.38737245124022</v>
      </c>
      <c r="BJ151" s="275"/>
    </row>
    <row r="152" spans="1:62" x14ac:dyDescent="0.25">
      <c r="A152" t="str">
        <f t="shared" si="12"/>
        <v>13. Verv. textiel</v>
      </c>
      <c r="B152" s="275">
        <v>13</v>
      </c>
      <c r="C152" s="5" t="s">
        <v>163</v>
      </c>
      <c r="D152" s="270"/>
      <c r="E152" s="70">
        <v>219.67301918225289</v>
      </c>
      <c r="F152" s="70">
        <v>191.86180266582409</v>
      </c>
      <c r="G152" s="70">
        <v>199.66604816860078</v>
      </c>
      <c r="H152" s="70">
        <v>186.01940493627845</v>
      </c>
      <c r="I152" s="70">
        <v>206.31285109726088</v>
      </c>
      <c r="J152" s="70">
        <v>192.57481651927952</v>
      </c>
      <c r="K152" s="69">
        <v>186.70713894008884</v>
      </c>
      <c r="L152" s="69">
        <v>156.60954315458537</v>
      </c>
      <c r="M152" s="265">
        <v>200.04761990232288</v>
      </c>
      <c r="N152" s="70">
        <v>163.69978799871225</v>
      </c>
      <c r="O152" s="70">
        <v>160.39534580662732</v>
      </c>
      <c r="P152" s="70">
        <v>156.66694050798864</v>
      </c>
      <c r="Q152" s="70">
        <v>154.23191964440124</v>
      </c>
      <c r="R152" s="70">
        <v>151.38059980007372</v>
      </c>
      <c r="S152" s="70">
        <v>151.1064532567685</v>
      </c>
      <c r="T152" s="265">
        <v>138.72973642770751</v>
      </c>
      <c r="U152" s="70">
        <v>165.41109603955923</v>
      </c>
      <c r="V152" s="70">
        <v>161.65972260382978</v>
      </c>
      <c r="W152" s="70">
        <v>157.50015083036857</v>
      </c>
      <c r="X152" s="70">
        <v>154.65765483009287</v>
      </c>
      <c r="Y152" s="70">
        <v>151.41221845652339</v>
      </c>
      <c r="Z152" s="70">
        <v>150.75344927557597</v>
      </c>
      <c r="AA152" s="70">
        <v>138.05347772667224</v>
      </c>
      <c r="BJ152" s="275"/>
    </row>
    <row r="153" spans="1:62" x14ac:dyDescent="0.25">
      <c r="A153" t="str">
        <f t="shared" si="12"/>
        <v>13. Verv. textiel</v>
      </c>
      <c r="B153" s="275">
        <v>13</v>
      </c>
      <c r="C153" s="5" t="s">
        <v>164</v>
      </c>
      <c r="D153" s="270"/>
      <c r="E153" s="70">
        <v>255.86575262270378</v>
      </c>
      <c r="F153" s="70">
        <v>209.59636035898899</v>
      </c>
      <c r="G153" s="70">
        <v>204.51327573480776</v>
      </c>
      <c r="H153" s="70">
        <v>182.22268828427121</v>
      </c>
      <c r="I153" s="70">
        <v>196.1039180872028</v>
      </c>
      <c r="J153" s="70">
        <v>182.44259257714924</v>
      </c>
      <c r="K153" s="69">
        <v>169.51776271761213</v>
      </c>
      <c r="L153" s="69">
        <v>141.34120102733323</v>
      </c>
      <c r="M153" s="265">
        <v>201.97398061373005</v>
      </c>
      <c r="N153" s="70">
        <v>157.02110432628169</v>
      </c>
      <c r="O153" s="70">
        <v>150.91911145776771</v>
      </c>
      <c r="P153" s="70">
        <v>148.89003170120105</v>
      </c>
      <c r="Q153" s="70">
        <v>141.00012391976921</v>
      </c>
      <c r="R153" s="70">
        <v>134.04522081794445</v>
      </c>
      <c r="S153" s="70">
        <v>131.43710051532025</v>
      </c>
      <c r="T153" s="265">
        <v>128.78391259212341</v>
      </c>
      <c r="U153" s="70">
        <v>159.14100765470008</v>
      </c>
      <c r="V153" s="70">
        <v>152.56744049220228</v>
      </c>
      <c r="W153" s="70">
        <v>150.13321606471024</v>
      </c>
      <c r="X153" s="70">
        <v>141.81566458131726</v>
      </c>
      <c r="Y153" s="70">
        <v>134.47748839879668</v>
      </c>
      <c r="Z153" s="70">
        <v>131.52544187682469</v>
      </c>
      <c r="AA153" s="70">
        <v>128.54256430335604</v>
      </c>
      <c r="BJ153" s="275"/>
    </row>
    <row r="154" spans="1:62" x14ac:dyDescent="0.25">
      <c r="A154" t="str">
        <f t="shared" si="12"/>
        <v>13. Verv. textiel</v>
      </c>
      <c r="B154" s="275">
        <v>13</v>
      </c>
      <c r="C154" s="5" t="s">
        <v>165</v>
      </c>
      <c r="D154" s="270"/>
      <c r="E154" s="70">
        <v>263.92270846668293</v>
      </c>
      <c r="F154" s="70">
        <v>212.91541616535739</v>
      </c>
      <c r="G154" s="70">
        <v>219.97512118345276</v>
      </c>
      <c r="H154" s="70">
        <v>203.47752534733456</v>
      </c>
      <c r="I154" s="70">
        <v>232.26477040097797</v>
      </c>
      <c r="J154" s="70">
        <v>211.74580530282194</v>
      </c>
      <c r="K154" s="69">
        <v>200.03920944826558</v>
      </c>
      <c r="L154" s="69">
        <v>148.87559254732997</v>
      </c>
      <c r="M154" s="265">
        <v>213.87590818634808</v>
      </c>
      <c r="N154" s="70">
        <v>151.02135426482434</v>
      </c>
      <c r="O154" s="70">
        <v>146.9453266889852</v>
      </c>
      <c r="P154" s="70">
        <v>141.61721304144839</v>
      </c>
      <c r="Q154" s="70">
        <v>141.29548256095956</v>
      </c>
      <c r="R154" s="70">
        <v>138.95813298265475</v>
      </c>
      <c r="S154" s="70">
        <v>135.69134657908469</v>
      </c>
      <c r="T154" s="265">
        <v>130.41824884679488</v>
      </c>
      <c r="U154" s="70">
        <v>153.46788160398657</v>
      </c>
      <c r="V154" s="70">
        <v>148.94586856478693</v>
      </c>
      <c r="W154" s="70">
        <v>143.1799711859932</v>
      </c>
      <c r="X154" s="70">
        <v>142.49120163297107</v>
      </c>
      <c r="Y154" s="70">
        <v>139.7775059025023</v>
      </c>
      <c r="Z154" s="70">
        <v>136.14415902088774</v>
      </c>
      <c r="AA154" s="70">
        <v>130.52051250579586</v>
      </c>
      <c r="BJ154" s="275"/>
    </row>
    <row r="155" spans="1:62" x14ac:dyDescent="0.25">
      <c r="A155" t="str">
        <f t="shared" si="12"/>
        <v>13. Verv. textiel</v>
      </c>
      <c r="B155" s="275">
        <v>13</v>
      </c>
      <c r="C155" s="5" t="s">
        <v>166</v>
      </c>
      <c r="D155" s="266"/>
      <c r="E155" s="70">
        <v>193.03293292138935</v>
      </c>
      <c r="F155" s="70">
        <v>158.98344126825543</v>
      </c>
      <c r="G155" s="70">
        <v>183.86014069771173</v>
      </c>
      <c r="H155" s="70">
        <v>170.66703048851767</v>
      </c>
      <c r="I155" s="70">
        <v>213.43948782712829</v>
      </c>
      <c r="J155" s="70">
        <v>197.5255609632587</v>
      </c>
      <c r="K155" s="69">
        <v>186.87350108368187</v>
      </c>
      <c r="L155" s="69">
        <v>136.33924143359491</v>
      </c>
      <c r="M155" s="265">
        <v>231.71035222846712</v>
      </c>
      <c r="N155" s="70">
        <v>158.68000014367254</v>
      </c>
      <c r="O155" s="70">
        <v>148.43879093563848</v>
      </c>
      <c r="P155" s="70">
        <v>139.27976296733493</v>
      </c>
      <c r="Q155" s="70">
        <v>128.12914748333358</v>
      </c>
      <c r="R155" s="70">
        <v>121.43577291489764</v>
      </c>
      <c r="S155" s="70">
        <v>112.16507841509295</v>
      </c>
      <c r="T155" s="265">
        <v>109.24116564231812</v>
      </c>
      <c r="U155" s="70">
        <v>162.03655443846185</v>
      </c>
      <c r="V155" s="70">
        <v>151.19302645500036</v>
      </c>
      <c r="W155" s="70">
        <v>141.50308746280908</v>
      </c>
      <c r="X155" s="70">
        <v>129.84325018799481</v>
      </c>
      <c r="Y155" s="70">
        <v>122.74720942763751</v>
      </c>
      <c r="Z155" s="70">
        <v>113.08791449377269</v>
      </c>
      <c r="AA155" s="70">
        <v>109.85969805595292</v>
      </c>
      <c r="BJ155" s="275"/>
    </row>
    <row r="156" spans="1:62" x14ac:dyDescent="0.25">
      <c r="A156" t="str">
        <f t="shared" si="12"/>
        <v>13. Verv. textiel</v>
      </c>
      <c r="B156" s="275">
        <v>13</v>
      </c>
      <c r="C156" s="5" t="s">
        <v>167</v>
      </c>
      <c r="D156" s="266"/>
      <c r="E156" s="70">
        <v>148.45795041140062</v>
      </c>
      <c r="F156" s="70">
        <v>132.71310922924351</v>
      </c>
      <c r="G156" s="70">
        <v>154.3922771222353</v>
      </c>
      <c r="H156" s="70">
        <v>172.42020937521173</v>
      </c>
      <c r="I156" s="70">
        <v>233.12795337530534</v>
      </c>
      <c r="J156" s="70">
        <v>256.74448464095855</v>
      </c>
      <c r="K156" s="69">
        <v>274.97432469299724</v>
      </c>
      <c r="L156" s="69">
        <v>233.76888857906832</v>
      </c>
      <c r="M156" s="265">
        <v>344.01955175159475</v>
      </c>
      <c r="N156" s="70">
        <v>251.38452453099563</v>
      </c>
      <c r="O156" s="70">
        <v>235.08798092018876</v>
      </c>
      <c r="P156" s="70">
        <v>219.52980600385084</v>
      </c>
      <c r="Q156" s="70">
        <v>209.45091300863564</v>
      </c>
      <c r="R156" s="70">
        <v>202.04558423414105</v>
      </c>
      <c r="S156" s="70">
        <v>193.80351887210429</v>
      </c>
      <c r="T156" s="265">
        <v>180.92579474402868</v>
      </c>
      <c r="U156" s="70">
        <v>255.031161091412</v>
      </c>
      <c r="V156" s="70">
        <v>237.89136605980929</v>
      </c>
      <c r="W156" s="70">
        <v>221.58241555554341</v>
      </c>
      <c r="X156" s="70">
        <v>210.87136113205747</v>
      </c>
      <c r="Y156" s="70">
        <v>202.89822671733324</v>
      </c>
      <c r="Z156" s="70">
        <v>194.12617215323792</v>
      </c>
      <c r="AA156" s="70">
        <v>180.76588281316168</v>
      </c>
      <c r="BJ156" s="275"/>
    </row>
    <row r="157" spans="1:62" x14ac:dyDescent="0.25">
      <c r="A157" t="str">
        <f t="shared" si="12"/>
        <v>13. Verv. textiel</v>
      </c>
      <c r="B157" s="275">
        <v>13</v>
      </c>
      <c r="C157" s="5" t="s">
        <v>168</v>
      </c>
      <c r="D157" s="266"/>
      <c r="E157" s="70">
        <v>74.17669668219672</v>
      </c>
      <c r="F157" s="70">
        <v>80.521870027246834</v>
      </c>
      <c r="G157" s="70">
        <v>95.611840392518658</v>
      </c>
      <c r="H157" s="70">
        <v>107.31699567959053</v>
      </c>
      <c r="I157" s="70">
        <v>119.5695284683141</v>
      </c>
      <c r="J157" s="70">
        <v>134.95599145468873</v>
      </c>
      <c r="K157" s="69">
        <v>153.00968649781279</v>
      </c>
      <c r="L157" s="69">
        <v>164.22727405178006</v>
      </c>
      <c r="M157" s="265">
        <v>214.08835890014174</v>
      </c>
      <c r="N157" s="70">
        <v>236.43882838092753</v>
      </c>
      <c r="O157" s="70">
        <v>263.33780367459917</v>
      </c>
      <c r="P157" s="70">
        <v>280.77177005014738</v>
      </c>
      <c r="Q157" s="70">
        <v>283.35224261203041</v>
      </c>
      <c r="R157" s="70">
        <v>271.12914015086216</v>
      </c>
      <c r="S157" s="70">
        <v>252.95884789754743</v>
      </c>
      <c r="T157" s="265">
        <v>237.86940387629051</v>
      </c>
      <c r="U157" s="70">
        <v>237.87433684398584</v>
      </c>
      <c r="V157" s="70">
        <v>264.26250391468136</v>
      </c>
      <c r="W157" s="70">
        <v>281.040766414053</v>
      </c>
      <c r="X157" s="70">
        <v>282.90204064001614</v>
      </c>
      <c r="Y157" s="70">
        <v>270.00957627965931</v>
      </c>
      <c r="Z157" s="70">
        <v>251.27332682908889</v>
      </c>
      <c r="AA157" s="70">
        <v>235.68320969262575</v>
      </c>
      <c r="BJ157" s="275"/>
    </row>
    <row r="158" spans="1:62" x14ac:dyDescent="0.25">
      <c r="A158" t="str">
        <f t="shared" si="12"/>
        <v>13. Verv. textiel</v>
      </c>
      <c r="B158" s="275">
        <v>13</v>
      </c>
      <c r="C158" s="5" t="s">
        <v>169</v>
      </c>
      <c r="D158" s="266"/>
      <c r="E158" s="70">
        <v>8.209146854406411</v>
      </c>
      <c r="F158" s="70">
        <v>8.6855012077011828</v>
      </c>
      <c r="G158" s="70">
        <v>10.50618205523979</v>
      </c>
      <c r="H158" s="70">
        <v>10.934624924815651</v>
      </c>
      <c r="I158" s="70">
        <v>12.052464381766466</v>
      </c>
      <c r="J158" s="70">
        <v>14.333276456901014</v>
      </c>
      <c r="K158" s="69">
        <v>16.338015178448714</v>
      </c>
      <c r="L158" s="69">
        <v>18.221478389855626</v>
      </c>
      <c r="M158" s="265">
        <v>22.674264309832878</v>
      </c>
      <c r="N158" s="70">
        <v>22.923458407373424</v>
      </c>
      <c r="O158" s="70">
        <v>27.266589431922625</v>
      </c>
      <c r="P158" s="70">
        <v>50.061142032247616</v>
      </c>
      <c r="Q158" s="70">
        <v>61.854469924841005</v>
      </c>
      <c r="R158" s="70">
        <v>72.484210276975503</v>
      </c>
      <c r="S158" s="70">
        <v>90.364657939580368</v>
      </c>
      <c r="T158" s="265">
        <v>95.157113207303851</v>
      </c>
      <c r="U158" s="70">
        <v>23.024991436238945</v>
      </c>
      <c r="V158" s="70">
        <v>27.317672966682213</v>
      </c>
      <c r="W158" s="70">
        <v>50.027313347503515</v>
      </c>
      <c r="X158" s="70">
        <v>61.655391754254893</v>
      </c>
      <c r="Y158" s="70">
        <v>72.067080430207909</v>
      </c>
      <c r="Z158" s="70">
        <v>89.616023746310518</v>
      </c>
      <c r="AA158" s="70">
        <v>94.128657445121178</v>
      </c>
      <c r="BJ158" s="275"/>
    </row>
    <row r="159" spans="1:62" x14ac:dyDescent="0.25">
      <c r="A159" t="str">
        <f t="shared" si="12"/>
        <v>13. Verv. textiel</v>
      </c>
      <c r="B159" s="275">
        <v>13</v>
      </c>
      <c r="C159" s="5" t="s">
        <v>26</v>
      </c>
      <c r="D159" s="270"/>
      <c r="E159" s="70">
        <v>230.84379394800374</v>
      </c>
      <c r="F159" s="70">
        <v>221.92048046419154</v>
      </c>
      <c r="G159" s="70">
        <v>260.51029956999372</v>
      </c>
      <c r="H159" s="70">
        <v>290.67182997961788</v>
      </c>
      <c r="I159" s="70">
        <v>364.74994622538594</v>
      </c>
      <c r="J159" s="70">
        <v>406.03375255254826</v>
      </c>
      <c r="K159" s="69">
        <v>444.32202636925877</v>
      </c>
      <c r="L159" s="69">
        <v>416.21764102070404</v>
      </c>
      <c r="M159" s="265">
        <v>580.78217496156935</v>
      </c>
      <c r="N159" s="70">
        <v>510.74681131929657</v>
      </c>
      <c r="O159" s="70">
        <v>525.69237402671058</v>
      </c>
      <c r="P159" s="70">
        <v>550.36271808624588</v>
      </c>
      <c r="Q159" s="70">
        <v>554.65762554550713</v>
      </c>
      <c r="R159" s="70">
        <v>545.65893466197872</v>
      </c>
      <c r="S159" s="70">
        <v>537.12702470923216</v>
      </c>
      <c r="T159" s="265">
        <v>513.95231182762302</v>
      </c>
      <c r="U159" s="70">
        <v>515.93048937163678</v>
      </c>
      <c r="V159" s="70">
        <v>529.47154294117286</v>
      </c>
      <c r="W159" s="70">
        <v>552.65049531709997</v>
      </c>
      <c r="X159" s="70">
        <v>555.42879352632849</v>
      </c>
      <c r="Y159" s="70">
        <v>544.97488342720044</v>
      </c>
      <c r="Z159" s="70">
        <v>535.01552272863728</v>
      </c>
      <c r="AA159" s="70">
        <v>510.57774995090864</v>
      </c>
      <c r="BJ159" s="275"/>
    </row>
    <row r="160" spans="1:62" x14ac:dyDescent="0.25">
      <c r="A160" t="str">
        <f t="shared" si="12"/>
        <v>13. Verv. textiel</v>
      </c>
      <c r="B160" s="275">
        <v>13</v>
      </c>
      <c r="C160" s="5" t="s">
        <v>19</v>
      </c>
      <c r="D160" s="270"/>
      <c r="E160" s="70">
        <v>1701.200041645697</v>
      </c>
      <c r="F160" s="70">
        <v>1490.6868028734905</v>
      </c>
      <c r="G160" s="70">
        <v>1598.1186698194863</v>
      </c>
      <c r="H160" s="70">
        <v>1546.9791480248109</v>
      </c>
      <c r="I160" s="70">
        <v>1785.2616586926454</v>
      </c>
      <c r="J160" s="70">
        <v>1754.2012101839607</v>
      </c>
      <c r="K160" s="69">
        <v>1714.0418383334545</v>
      </c>
      <c r="L160" s="69">
        <v>1474.5108707222562</v>
      </c>
      <c r="M160" s="265">
        <v>2026.3515435830748</v>
      </c>
      <c r="N160" s="70">
        <v>1539.9890932748892</v>
      </c>
      <c r="O160" s="70">
        <v>1567.4247732842009</v>
      </c>
      <c r="P160" s="70">
        <v>1591.5660381679938</v>
      </c>
      <c r="Q160" s="70">
        <v>1606.9583195324567</v>
      </c>
      <c r="R160" s="70">
        <v>1609.1512883551784</v>
      </c>
      <c r="S160" s="70">
        <v>1614.3342848029502</v>
      </c>
      <c r="T160" s="265">
        <v>1613.1839918621438</v>
      </c>
      <c r="U160" s="70">
        <v>1557.6027616848594</v>
      </c>
      <c r="V160" s="70">
        <v>1580.7257466369167</v>
      </c>
      <c r="W160" s="70">
        <v>1600.4477435693682</v>
      </c>
      <c r="X160" s="70">
        <v>1611.3811309474372</v>
      </c>
      <c r="Y160" s="70">
        <v>1609.1873106446492</v>
      </c>
      <c r="Z160" s="70">
        <v>1609.9506008068774</v>
      </c>
      <c r="AA160" s="70">
        <v>1604.4664958015721</v>
      </c>
      <c r="BJ160" s="275"/>
    </row>
    <row r="161" spans="1:62" x14ac:dyDescent="0.25">
      <c r="A161" t="str">
        <f t="shared" si="12"/>
        <v>13. Verv. textiel</v>
      </c>
      <c r="B161" s="275">
        <v>13</v>
      </c>
      <c r="C161" s="5" t="s">
        <v>20</v>
      </c>
      <c r="D161" s="270"/>
      <c r="E161" s="267">
        <v>0.13569467922460865</v>
      </c>
      <c r="F161" s="267">
        <v>0.14887129881099859</v>
      </c>
      <c r="G161" s="267">
        <v>0.16301061021921442</v>
      </c>
      <c r="H161" s="267">
        <v>0.18789641111242439</v>
      </c>
      <c r="I161" s="267">
        <v>0.20431175701857276</v>
      </c>
      <c r="J161" s="267">
        <v>0.23146361443335686</v>
      </c>
      <c r="K161" s="333">
        <v>0.2592247262769668</v>
      </c>
      <c r="L161" s="333">
        <v>0.28227505763781119</v>
      </c>
      <c r="M161" s="268">
        <v>0.28661471737258748</v>
      </c>
      <c r="N161" s="267">
        <v>0.3316561224684777</v>
      </c>
      <c r="O161" s="267">
        <v>0.33538603127041017</v>
      </c>
      <c r="P161" s="267">
        <v>0.34579948609594152</v>
      </c>
      <c r="Q161" s="267">
        <v>0.34515993277715151</v>
      </c>
      <c r="R161" s="267">
        <v>0.3390973481553331</v>
      </c>
      <c r="S161" s="267">
        <v>0.33272354416656352</v>
      </c>
      <c r="T161" s="268">
        <v>0.31859497392752661</v>
      </c>
      <c r="U161" s="267">
        <v>0.33123367655919833</v>
      </c>
      <c r="V161" s="267">
        <v>0.33495471562201951</v>
      </c>
      <c r="W161" s="267">
        <v>0.34530992813583633</v>
      </c>
      <c r="X161" s="267">
        <v>0.3446911366026455</v>
      </c>
      <c r="Y161" s="267">
        <v>0.33866466620898256</v>
      </c>
      <c r="Z161" s="267">
        <v>0.33231797451455802</v>
      </c>
      <c r="AA161" s="267">
        <v>0.31822275584248344</v>
      </c>
      <c r="BJ161" s="275"/>
    </row>
    <row r="162" spans="1:62" x14ac:dyDescent="0.25">
      <c r="A162" t="str">
        <f t="shared" si="12"/>
        <v>13. Verv. textiel</v>
      </c>
      <c r="B162" s="275">
        <v>13</v>
      </c>
      <c r="C162" s="5" t="s">
        <v>29</v>
      </c>
      <c r="D162" s="270"/>
      <c r="E162" s="70">
        <v>1429.200041645697</v>
      </c>
      <c r="F162" s="70">
        <v>1490.6868028734905</v>
      </c>
      <c r="G162" s="70">
        <v>1541.1186698194863</v>
      </c>
      <c r="H162" s="70">
        <v>1546.9791480248109</v>
      </c>
      <c r="I162" s="70">
        <v>1391.2616586926454</v>
      </c>
      <c r="J162" s="70">
        <v>1379.2012101839607</v>
      </c>
      <c r="K162" s="69">
        <v>1349.0418383334545</v>
      </c>
      <c r="L162" s="69">
        <v>1474.5108707222562</v>
      </c>
      <c r="M162" s="265">
        <v>1073.9564889266665</v>
      </c>
      <c r="N162" s="70">
        <v>1316.077577039179</v>
      </c>
      <c r="O162" s="70">
        <v>1347.0769627106979</v>
      </c>
      <c r="P162" s="70">
        <v>1374.7252144319466</v>
      </c>
      <c r="Q162" s="70">
        <v>1393.5686665282055</v>
      </c>
      <c r="R162" s="70">
        <v>1399.1578783287348</v>
      </c>
      <c r="S162" s="70">
        <v>1407.6830642132813</v>
      </c>
      <c r="T162" s="265">
        <v>1409.8217674674736</v>
      </c>
      <c r="U162" s="70">
        <v>1298.4639086292088</v>
      </c>
      <c r="V162" s="70">
        <v>1326.3601419185336</v>
      </c>
      <c r="W162" s="70">
        <v>1350.7674655994144</v>
      </c>
      <c r="X162" s="70">
        <v>1366.2998776224363</v>
      </c>
      <c r="Y162" s="70">
        <v>1368.6203695161166</v>
      </c>
      <c r="Z162" s="70">
        <v>1373.8148198004319</v>
      </c>
      <c r="AA162" s="70">
        <v>1372.6802544753675</v>
      </c>
      <c r="BJ162" s="275"/>
    </row>
    <row r="163" spans="1:62" x14ac:dyDescent="0.25">
      <c r="A163" t="str">
        <f t="shared" si="12"/>
        <v>14. Verv. kleding</v>
      </c>
      <c r="B163" s="275">
        <v>14</v>
      </c>
      <c r="C163" s="5" t="s">
        <v>25</v>
      </c>
      <c r="D163" s="70">
        <v>3008</v>
      </c>
      <c r="E163" s="70">
        <v>2886</v>
      </c>
      <c r="F163" s="70">
        <v>2803</v>
      </c>
      <c r="G163" s="70">
        <v>2687</v>
      </c>
      <c r="H163" s="70">
        <v>2654</v>
      </c>
      <c r="I163" s="70">
        <v>2554</v>
      </c>
      <c r="J163" s="70">
        <v>2389</v>
      </c>
      <c r="K163" s="69">
        <v>2228</v>
      </c>
      <c r="L163" s="69">
        <v>2250</v>
      </c>
      <c r="M163" s="265">
        <v>2210.134648601053</v>
      </c>
      <c r="N163" s="70">
        <v>2135.7258288789417</v>
      </c>
      <c r="O163" s="70">
        <v>2063.8221381795952</v>
      </c>
      <c r="P163" s="70">
        <v>1994.3392360788059</v>
      </c>
      <c r="Q163" s="70">
        <v>1927.1956216496785</v>
      </c>
      <c r="R163" s="70">
        <v>1862.3125378650118</v>
      </c>
      <c r="S163" s="70">
        <v>1799.6138792181548</v>
      </c>
      <c r="T163" s="265">
        <v>1739.0261024540039</v>
      </c>
      <c r="U163" s="70">
        <v>2110.873027916</v>
      </c>
      <c r="V163" s="70">
        <v>2016.0694475350776</v>
      </c>
      <c r="W163" s="70">
        <v>1925.5236878445435</v>
      </c>
      <c r="X163" s="70">
        <v>1839.0445214987774</v>
      </c>
      <c r="Y163" s="70">
        <v>1756.4493095593209</v>
      </c>
      <c r="Z163" s="70">
        <v>1677.5636157721303</v>
      </c>
      <c r="AA163" s="70">
        <v>1602.2208381684118</v>
      </c>
      <c r="BJ163" s="275"/>
    </row>
    <row r="164" spans="1:62" x14ac:dyDescent="0.25">
      <c r="A164" t="str">
        <f t="shared" si="12"/>
        <v>14. Verv. kleding</v>
      </c>
      <c r="B164" s="275">
        <v>14</v>
      </c>
      <c r="C164" s="5" t="s">
        <v>154</v>
      </c>
      <c r="D164" s="266"/>
      <c r="E164" s="70">
        <v>-122</v>
      </c>
      <c r="F164" s="70">
        <v>-83</v>
      </c>
      <c r="G164" s="70">
        <v>-116</v>
      </c>
      <c r="H164" s="70">
        <v>-33</v>
      </c>
      <c r="I164" s="70">
        <v>-100</v>
      </c>
      <c r="J164" s="70">
        <v>-165</v>
      </c>
      <c r="K164" s="69">
        <v>-161</v>
      </c>
      <c r="L164" s="69">
        <v>22</v>
      </c>
      <c r="M164" s="265">
        <v>-39.865351398947041</v>
      </c>
      <c r="N164" s="70">
        <v>-74.408819722111275</v>
      </c>
      <c r="O164" s="70">
        <v>-71.903690699346498</v>
      </c>
      <c r="P164" s="70">
        <v>-69.482902100789261</v>
      </c>
      <c r="Q164" s="70">
        <v>-67.14361442912741</v>
      </c>
      <c r="R164" s="70">
        <v>-64.883083784666724</v>
      </c>
      <c r="S164" s="70">
        <v>-62.698658646856984</v>
      </c>
      <c r="T164" s="265">
        <v>-60.587776764150931</v>
      </c>
      <c r="U164" s="70">
        <v>-99.261620685053003</v>
      </c>
      <c r="V164" s="70">
        <v>-94.803580380922313</v>
      </c>
      <c r="W164" s="70">
        <v>-90.545759690534169</v>
      </c>
      <c r="X164" s="70">
        <v>-86.479166345766089</v>
      </c>
      <c r="Y164" s="70">
        <v>-82.595211939456476</v>
      </c>
      <c r="Z164" s="70">
        <v>-78.885693787190576</v>
      </c>
      <c r="AA164" s="70">
        <v>-75.342777603718559</v>
      </c>
      <c r="BJ164" s="275"/>
    </row>
    <row r="165" spans="1:62" x14ac:dyDescent="0.25">
      <c r="A165" t="str">
        <f t="shared" si="12"/>
        <v>14. Verv. kleding</v>
      </c>
      <c r="B165" s="275">
        <v>14</v>
      </c>
      <c r="C165" s="5" t="s">
        <v>155</v>
      </c>
      <c r="D165" s="266"/>
      <c r="E165" s="267">
        <v>0.95944148936170215</v>
      </c>
      <c r="F165" s="267">
        <v>0.97124047124047119</v>
      </c>
      <c r="G165" s="267">
        <v>0.95861576881912236</v>
      </c>
      <c r="H165" s="267">
        <v>0.9877186453293636</v>
      </c>
      <c r="I165" s="267">
        <v>0.96232102486812354</v>
      </c>
      <c r="J165" s="267">
        <v>0.93539545810493341</v>
      </c>
      <c r="K165" s="333">
        <v>0.93260778568438674</v>
      </c>
      <c r="L165" s="333">
        <v>1.0098743267504489</v>
      </c>
      <c r="M165" s="268">
        <v>0.98228206604491242</v>
      </c>
      <c r="N165" s="267">
        <v>0.9663329020387017</v>
      </c>
      <c r="O165" s="267">
        <v>0.9663329020386997</v>
      </c>
      <c r="P165" s="267">
        <v>0.96633290203870137</v>
      </c>
      <c r="Q165" s="267">
        <v>0.96633290203870104</v>
      </c>
      <c r="R165" s="267">
        <v>0.9663329020387007</v>
      </c>
      <c r="S165" s="267">
        <v>0.96633290203870081</v>
      </c>
      <c r="T165" s="268">
        <v>0.96633290203870104</v>
      </c>
      <c r="U165" s="267">
        <v>0.95508797586251926</v>
      </c>
      <c r="V165" s="267">
        <v>0.95508797586251837</v>
      </c>
      <c r="W165" s="267">
        <v>0.95508797586251859</v>
      </c>
      <c r="X165" s="267">
        <v>0.9550879758625187</v>
      </c>
      <c r="Y165" s="267">
        <v>0.95508797586251837</v>
      </c>
      <c r="Z165" s="267">
        <v>0.9550879758625187</v>
      </c>
      <c r="AA165" s="267">
        <v>0.95508797586251859</v>
      </c>
      <c r="BJ165" s="275"/>
    </row>
    <row r="166" spans="1:62" x14ac:dyDescent="0.25">
      <c r="A166" t="str">
        <f t="shared" si="12"/>
        <v>14. Verv. kleding</v>
      </c>
      <c r="B166" s="275">
        <v>14</v>
      </c>
      <c r="C166" s="5" t="s">
        <v>8</v>
      </c>
      <c r="D166" s="70">
        <v>2</v>
      </c>
      <c r="E166" s="70">
        <v>5</v>
      </c>
      <c r="F166" s="70">
        <v>4</v>
      </c>
      <c r="G166" s="70">
        <v>3</v>
      </c>
      <c r="H166" s="70">
        <v>2</v>
      </c>
      <c r="I166" s="70">
        <v>0</v>
      </c>
      <c r="J166" s="70">
        <v>2</v>
      </c>
      <c r="K166" s="69">
        <v>0</v>
      </c>
      <c r="L166" s="69">
        <v>3</v>
      </c>
      <c r="M166" s="265">
        <v>2.4623354864330618</v>
      </c>
      <c r="N166" s="70">
        <v>2.478384051019809</v>
      </c>
      <c r="O166" s="70">
        <v>2.4308527283335049</v>
      </c>
      <c r="P166" s="70">
        <v>2.460784009131741</v>
      </c>
      <c r="Q166" s="70">
        <v>2.5079639153571529</v>
      </c>
      <c r="R166" s="70">
        <v>2.5624043085148127</v>
      </c>
      <c r="S166" s="70">
        <v>2.57636300147312</v>
      </c>
      <c r="T166" s="265">
        <v>2.4947589080344423</v>
      </c>
      <c r="U166" s="70">
        <v>2.4495438390895865</v>
      </c>
      <c r="V166" s="70">
        <v>2.374607688515844</v>
      </c>
      <c r="W166" s="70">
        <v>2.3758735798471751</v>
      </c>
      <c r="X166" s="70">
        <v>2.3932481201395142</v>
      </c>
      <c r="Y166" s="70">
        <v>2.4167443364057348</v>
      </c>
      <c r="Z166" s="70">
        <v>2.4016334182588652</v>
      </c>
      <c r="AA166" s="70">
        <v>2.2985018471077057</v>
      </c>
      <c r="BJ166" s="275"/>
    </row>
    <row r="167" spans="1:62" x14ac:dyDescent="0.25">
      <c r="A167" t="str">
        <f t="shared" si="12"/>
        <v>14. Verv. kleding</v>
      </c>
      <c r="B167" s="275">
        <v>14</v>
      </c>
      <c r="C167" s="5" t="s">
        <v>9</v>
      </c>
      <c r="D167" s="70">
        <v>91</v>
      </c>
      <c r="E167" s="70">
        <v>91</v>
      </c>
      <c r="F167" s="70">
        <v>84</v>
      </c>
      <c r="G167" s="70">
        <v>69</v>
      </c>
      <c r="H167" s="70">
        <v>79</v>
      </c>
      <c r="I167" s="70">
        <v>64</v>
      </c>
      <c r="J167" s="70">
        <v>51</v>
      </c>
      <c r="K167" s="69">
        <v>55</v>
      </c>
      <c r="L167" s="69">
        <v>64</v>
      </c>
      <c r="M167" s="265">
        <v>75.980637867077348</v>
      </c>
      <c r="N167" s="70">
        <v>76.475850717182681</v>
      </c>
      <c r="O167" s="70">
        <v>75.009169902862439</v>
      </c>
      <c r="P167" s="70">
        <v>75.932763710350883</v>
      </c>
      <c r="Q167" s="70">
        <v>77.388600816735007</v>
      </c>
      <c r="R167" s="70">
        <v>79.068475805599945</v>
      </c>
      <c r="S167" s="70">
        <v>79.499201188313407</v>
      </c>
      <c r="T167" s="265">
        <v>76.981132019348507</v>
      </c>
      <c r="U167" s="70">
        <v>75.585924177621521</v>
      </c>
      <c r="V167" s="70">
        <v>73.273608674203189</v>
      </c>
      <c r="W167" s="70">
        <v>73.312670463855682</v>
      </c>
      <c r="X167" s="70">
        <v>73.848799135733586</v>
      </c>
      <c r="Y167" s="70">
        <v>74.573825237662675</v>
      </c>
      <c r="Z167" s="70">
        <v>74.107545477702132</v>
      </c>
      <c r="AA167" s="70">
        <v>70.925199853609215</v>
      </c>
      <c r="BJ167" s="275"/>
    </row>
    <row r="168" spans="1:62" x14ac:dyDescent="0.25">
      <c r="A168" t="str">
        <f t="shared" si="12"/>
        <v>14. Verv. kleding</v>
      </c>
      <c r="B168" s="275">
        <v>14</v>
      </c>
      <c r="C168" s="5" t="s">
        <v>10</v>
      </c>
      <c r="D168" s="70">
        <v>217</v>
      </c>
      <c r="E168" s="70">
        <v>207</v>
      </c>
      <c r="F168" s="70">
        <v>200</v>
      </c>
      <c r="G168" s="70">
        <v>206</v>
      </c>
      <c r="H168" s="70">
        <v>213</v>
      </c>
      <c r="I168" s="70">
        <v>210</v>
      </c>
      <c r="J168" s="70">
        <v>189</v>
      </c>
      <c r="K168" s="69">
        <v>160</v>
      </c>
      <c r="L168" s="69">
        <v>164</v>
      </c>
      <c r="M168" s="265">
        <v>207.07068900194227</v>
      </c>
      <c r="N168" s="70">
        <v>208.42029686195153</v>
      </c>
      <c r="O168" s="70">
        <v>204.4231389636652</v>
      </c>
      <c r="P168" s="70">
        <v>206.94021714888834</v>
      </c>
      <c r="Q168" s="70">
        <v>210.90782259622534</v>
      </c>
      <c r="R168" s="70">
        <v>215.48600042081711</v>
      </c>
      <c r="S168" s="70">
        <v>216.65986002864429</v>
      </c>
      <c r="T168" s="265">
        <v>209.79734436137261</v>
      </c>
      <c r="U168" s="70">
        <v>205.99497237296234</v>
      </c>
      <c r="V168" s="70">
        <v>199.69319894852288</v>
      </c>
      <c r="W168" s="70">
        <v>199.79965438143387</v>
      </c>
      <c r="X168" s="70">
        <v>201.26077048411344</v>
      </c>
      <c r="Y168" s="70">
        <v>203.23669038535846</v>
      </c>
      <c r="Z168" s="70">
        <v>201.96593412595982</v>
      </c>
      <c r="AA168" s="70">
        <v>193.29306009486709</v>
      </c>
      <c r="BJ168" s="275"/>
    </row>
    <row r="169" spans="1:62" x14ac:dyDescent="0.25">
      <c r="A169" t="str">
        <f t="shared" si="12"/>
        <v>14. Verv. kleding</v>
      </c>
      <c r="B169" s="275">
        <v>14</v>
      </c>
      <c r="C169" s="5" t="s">
        <v>11</v>
      </c>
      <c r="D169" s="70">
        <v>278</v>
      </c>
      <c r="E169" s="70">
        <v>270</v>
      </c>
      <c r="F169" s="70">
        <v>225</v>
      </c>
      <c r="G169" s="70">
        <v>216</v>
      </c>
      <c r="H169" s="70">
        <v>225</v>
      </c>
      <c r="I169" s="70">
        <v>238</v>
      </c>
      <c r="J169" s="70">
        <v>222</v>
      </c>
      <c r="K169" s="69">
        <v>202</v>
      </c>
      <c r="L169" s="69">
        <v>205</v>
      </c>
      <c r="M169" s="265">
        <v>199.61331376192351</v>
      </c>
      <c r="N169" s="70">
        <v>203.03054760613477</v>
      </c>
      <c r="O169" s="70">
        <v>206.56083441458327</v>
      </c>
      <c r="P169" s="70">
        <v>206.28619537120957</v>
      </c>
      <c r="Q169" s="70">
        <v>208.36079222645438</v>
      </c>
      <c r="R169" s="70">
        <v>220.8982207931686</v>
      </c>
      <c r="S169" s="70">
        <v>222.75631670424477</v>
      </c>
      <c r="T169" s="265">
        <v>224.56629193277749</v>
      </c>
      <c r="U169" s="70">
        <v>200.6679420128406</v>
      </c>
      <c r="V169" s="70">
        <v>201.78143242901604</v>
      </c>
      <c r="W169" s="70">
        <v>199.16819991144979</v>
      </c>
      <c r="X169" s="70">
        <v>198.83024283295146</v>
      </c>
      <c r="Y169" s="70">
        <v>208.34125288113557</v>
      </c>
      <c r="Z169" s="70">
        <v>207.64892758484612</v>
      </c>
      <c r="AA169" s="70">
        <v>206.90016784519415</v>
      </c>
      <c r="BJ169" s="275"/>
    </row>
    <row r="170" spans="1:62" x14ac:dyDescent="0.25">
      <c r="A170" t="str">
        <f t="shared" si="12"/>
        <v>14. Verv. kleding</v>
      </c>
      <c r="B170" s="275">
        <v>14</v>
      </c>
      <c r="C170" s="5" t="s">
        <v>12</v>
      </c>
      <c r="D170" s="70">
        <v>328</v>
      </c>
      <c r="E170" s="70">
        <v>341</v>
      </c>
      <c r="F170" s="70">
        <v>342</v>
      </c>
      <c r="G170" s="70">
        <v>319</v>
      </c>
      <c r="H170" s="70">
        <v>281</v>
      </c>
      <c r="I170" s="70">
        <v>248</v>
      </c>
      <c r="J170" s="70">
        <v>221</v>
      </c>
      <c r="K170" s="69">
        <v>184</v>
      </c>
      <c r="L170" s="69">
        <v>195</v>
      </c>
      <c r="M170" s="265">
        <v>186.89285749278133</v>
      </c>
      <c r="N170" s="70">
        <v>189.57622203338113</v>
      </c>
      <c r="O170" s="70">
        <v>185.49969554190875</v>
      </c>
      <c r="P170" s="70">
        <v>186.09443485285468</v>
      </c>
      <c r="Q170" s="70">
        <v>183.88679602033943</v>
      </c>
      <c r="R170" s="70">
        <v>179.05489127162355</v>
      </c>
      <c r="S170" s="70">
        <v>182.12017996852251</v>
      </c>
      <c r="T170" s="265">
        <v>185.28687816480772</v>
      </c>
      <c r="U170" s="70">
        <v>187.37018039180251</v>
      </c>
      <c r="V170" s="70">
        <v>181.20760592236499</v>
      </c>
      <c r="W170" s="70">
        <v>179.67316492742137</v>
      </c>
      <c r="X170" s="70">
        <v>175.47570210215082</v>
      </c>
      <c r="Y170" s="70">
        <v>168.87650904601213</v>
      </c>
      <c r="Z170" s="70">
        <v>169.76874380730973</v>
      </c>
      <c r="AA170" s="70">
        <v>170.71077703543483</v>
      </c>
      <c r="BJ170" s="275"/>
    </row>
    <row r="171" spans="1:62" x14ac:dyDescent="0.25">
      <c r="A171" t="str">
        <f t="shared" si="12"/>
        <v>14. Verv. kleding</v>
      </c>
      <c r="B171" s="275">
        <v>14</v>
      </c>
      <c r="C171" s="5" t="s">
        <v>13</v>
      </c>
      <c r="D171" s="70">
        <v>512</v>
      </c>
      <c r="E171" s="70">
        <v>436</v>
      </c>
      <c r="F171" s="70">
        <v>377</v>
      </c>
      <c r="G171" s="70">
        <v>311</v>
      </c>
      <c r="H171" s="70">
        <v>308</v>
      </c>
      <c r="I171" s="70">
        <v>305</v>
      </c>
      <c r="J171" s="70">
        <v>294</v>
      </c>
      <c r="K171" s="69">
        <v>269</v>
      </c>
      <c r="L171" s="69">
        <v>273</v>
      </c>
      <c r="M171" s="265">
        <v>248.53814556631647</v>
      </c>
      <c r="N171" s="70">
        <v>211.59770237059209</v>
      </c>
      <c r="O171" s="70">
        <v>196.74210133232742</v>
      </c>
      <c r="P171" s="70">
        <v>178.76066402121506</v>
      </c>
      <c r="Q171" s="70">
        <v>174.91670840959114</v>
      </c>
      <c r="R171" s="70">
        <v>167.64453055333382</v>
      </c>
      <c r="S171" s="70">
        <v>170.05153205540941</v>
      </c>
      <c r="T171" s="265">
        <v>166.39485207780504</v>
      </c>
      <c r="U171" s="70">
        <v>209.13540336660785</v>
      </c>
      <c r="V171" s="70">
        <v>192.18988506917498</v>
      </c>
      <c r="W171" s="70">
        <v>172.59244906821263</v>
      </c>
      <c r="X171" s="70">
        <v>166.9159117557044</v>
      </c>
      <c r="Y171" s="70">
        <v>158.11477072445254</v>
      </c>
      <c r="Z171" s="70">
        <v>158.51859461452915</v>
      </c>
      <c r="AA171" s="70">
        <v>153.30494406426607</v>
      </c>
      <c r="BJ171" s="275"/>
    </row>
    <row r="172" spans="1:62" x14ac:dyDescent="0.25">
      <c r="A172" t="str">
        <f t="shared" si="12"/>
        <v>14. Verv. kleding</v>
      </c>
      <c r="B172" s="275">
        <v>14</v>
      </c>
      <c r="C172" s="5" t="s">
        <v>14</v>
      </c>
      <c r="D172" s="70">
        <v>553</v>
      </c>
      <c r="E172" s="70">
        <v>581</v>
      </c>
      <c r="F172" s="70">
        <v>578</v>
      </c>
      <c r="G172" s="70">
        <v>538</v>
      </c>
      <c r="H172" s="70">
        <v>514</v>
      </c>
      <c r="I172" s="70">
        <v>457</v>
      </c>
      <c r="J172" s="70">
        <v>385</v>
      </c>
      <c r="K172" s="69">
        <v>315</v>
      </c>
      <c r="L172" s="69">
        <v>274</v>
      </c>
      <c r="M172" s="265">
        <v>257.34461529110723</v>
      </c>
      <c r="N172" s="70">
        <v>268.08758671387233</v>
      </c>
      <c r="O172" s="70">
        <v>268.88087182084752</v>
      </c>
      <c r="P172" s="70">
        <v>260.34886452320558</v>
      </c>
      <c r="Q172" s="70">
        <v>244.88339177342755</v>
      </c>
      <c r="R172" s="70">
        <v>222.9408940342764</v>
      </c>
      <c r="S172" s="70">
        <v>189.80499284972467</v>
      </c>
      <c r="T172" s="265">
        <v>176.47938856736897</v>
      </c>
      <c r="U172" s="70">
        <v>264.96793186719549</v>
      </c>
      <c r="V172" s="70">
        <v>262.65950959453914</v>
      </c>
      <c r="W172" s="70">
        <v>251.3654130019097</v>
      </c>
      <c r="X172" s="70">
        <v>233.68227645798618</v>
      </c>
      <c r="Y172" s="70">
        <v>210.26781028277981</v>
      </c>
      <c r="Z172" s="70">
        <v>176.93237075662091</v>
      </c>
      <c r="AA172" s="70">
        <v>162.59615279543371</v>
      </c>
      <c r="BJ172" s="275"/>
    </row>
    <row r="173" spans="1:62" x14ac:dyDescent="0.25">
      <c r="A173" t="str">
        <f t="shared" si="12"/>
        <v>14. Verv. kleding</v>
      </c>
      <c r="B173" s="275">
        <v>14</v>
      </c>
      <c r="C173" s="99" t="s">
        <v>15</v>
      </c>
      <c r="D173" s="70">
        <v>517</v>
      </c>
      <c r="E173" s="70">
        <v>472</v>
      </c>
      <c r="F173" s="70">
        <v>463</v>
      </c>
      <c r="G173" s="70">
        <v>480</v>
      </c>
      <c r="H173" s="70">
        <v>477</v>
      </c>
      <c r="I173" s="70">
        <v>474</v>
      </c>
      <c r="J173" s="70">
        <v>474</v>
      </c>
      <c r="K173" s="69">
        <v>485</v>
      </c>
      <c r="L173" s="69">
        <v>484</v>
      </c>
      <c r="M173" s="265">
        <v>441.55091217493725</v>
      </c>
      <c r="N173" s="70">
        <v>384.26404321136181</v>
      </c>
      <c r="O173" s="70">
        <v>320.90151420604627</v>
      </c>
      <c r="P173" s="70">
        <v>270.17758486489475</v>
      </c>
      <c r="Q173" s="70">
        <v>236.4160779873431</v>
      </c>
      <c r="R173" s="70">
        <v>222.55628409520702</v>
      </c>
      <c r="S173" s="70">
        <v>231.99682603929676</v>
      </c>
      <c r="T173" s="265">
        <v>232.25184127054999</v>
      </c>
      <c r="U173" s="70">
        <v>379.79247778193593</v>
      </c>
      <c r="V173" s="70">
        <v>313.4764990112991</v>
      </c>
      <c r="W173" s="70">
        <v>260.8549890463205</v>
      </c>
      <c r="X173" s="70">
        <v>225.6022627555991</v>
      </c>
      <c r="Y173" s="70">
        <v>209.90506351058525</v>
      </c>
      <c r="Z173" s="70">
        <v>216.26274326536347</v>
      </c>
      <c r="AA173" s="70">
        <v>213.9811123372715</v>
      </c>
      <c r="AB173" s="17"/>
      <c r="BJ173" s="275"/>
    </row>
    <row r="174" spans="1:62" x14ac:dyDescent="0.25">
      <c r="A174" t="str">
        <f t="shared" si="12"/>
        <v>14. Verv. kleding</v>
      </c>
      <c r="B174" s="275">
        <v>14</v>
      </c>
      <c r="C174" s="99" t="s">
        <v>16</v>
      </c>
      <c r="D174" s="70">
        <v>385</v>
      </c>
      <c r="E174" s="70">
        <v>370</v>
      </c>
      <c r="F174" s="70">
        <v>398</v>
      </c>
      <c r="G174" s="70">
        <v>405</v>
      </c>
      <c r="H174" s="70">
        <v>428</v>
      </c>
      <c r="I174" s="70">
        <v>412</v>
      </c>
      <c r="J174" s="70">
        <v>394</v>
      </c>
      <c r="K174" s="69">
        <v>385</v>
      </c>
      <c r="L174" s="69">
        <v>394</v>
      </c>
      <c r="M174" s="265">
        <v>392.3715607695782</v>
      </c>
      <c r="N174" s="70">
        <v>389.13937544898704</v>
      </c>
      <c r="O174" s="70">
        <v>390.42053571013008</v>
      </c>
      <c r="P174" s="70">
        <v>397.54571122771904</v>
      </c>
      <c r="Q174" s="70">
        <v>377.93771469339407</v>
      </c>
      <c r="R174" s="70">
        <v>342.7658999444609</v>
      </c>
      <c r="S174" s="70">
        <v>295.16861758759455</v>
      </c>
      <c r="T174" s="265">
        <v>245.11608565265442</v>
      </c>
      <c r="U174" s="70">
        <v>384.61107724043217</v>
      </c>
      <c r="V174" s="70">
        <v>381.38699027123977</v>
      </c>
      <c r="W174" s="70">
        <v>383.82822246181377</v>
      </c>
      <c r="X174" s="70">
        <v>360.65061370349986</v>
      </c>
      <c r="Y174" s="70">
        <v>323.28135909353301</v>
      </c>
      <c r="Z174" s="70">
        <v>275.15020810899233</v>
      </c>
      <c r="AA174" s="70">
        <v>225.83335560562332</v>
      </c>
      <c r="BJ174" s="275"/>
    </row>
    <row r="175" spans="1:62" x14ac:dyDescent="0.25">
      <c r="A175" t="str">
        <f t="shared" si="12"/>
        <v>14. Verv. kleding</v>
      </c>
      <c r="B175" s="275">
        <v>14</v>
      </c>
      <c r="C175" s="99" t="s">
        <v>17</v>
      </c>
      <c r="D175" s="70">
        <v>101</v>
      </c>
      <c r="E175" s="70">
        <v>88</v>
      </c>
      <c r="F175" s="70">
        <v>107</v>
      </c>
      <c r="G175" s="70">
        <v>114</v>
      </c>
      <c r="H175" s="70">
        <v>102</v>
      </c>
      <c r="I175" s="70">
        <v>122</v>
      </c>
      <c r="J175" s="70">
        <v>129</v>
      </c>
      <c r="K175" s="69">
        <v>143</v>
      </c>
      <c r="L175" s="69">
        <v>159</v>
      </c>
      <c r="M175" s="265">
        <v>161.23150832249638</v>
      </c>
      <c r="N175" s="70">
        <v>164.00199831120912</v>
      </c>
      <c r="O175" s="70">
        <v>160.53829165951853</v>
      </c>
      <c r="P175" s="70">
        <v>150.16363094667702</v>
      </c>
      <c r="Q175" s="70">
        <v>142.82213249208576</v>
      </c>
      <c r="R175" s="70">
        <v>142.90390041722378</v>
      </c>
      <c r="S175" s="70">
        <v>141.55163512716763</v>
      </c>
      <c r="T175" s="265">
        <v>142.27520681073949</v>
      </c>
      <c r="U175" s="70">
        <v>162.0935562413332</v>
      </c>
      <c r="V175" s="70">
        <v>156.82375868867905</v>
      </c>
      <c r="W175" s="70">
        <v>144.98216913641818</v>
      </c>
      <c r="X175" s="70">
        <v>136.28936126552068</v>
      </c>
      <c r="Y175" s="70">
        <v>134.78052266614793</v>
      </c>
      <c r="Z175" s="70">
        <v>131.95156782495718</v>
      </c>
      <c r="AA175" s="70">
        <v>131.08273693259099</v>
      </c>
      <c r="BJ175" s="275"/>
    </row>
    <row r="176" spans="1:62" x14ac:dyDescent="0.25">
      <c r="A176" t="str">
        <f t="shared" si="12"/>
        <v>14. Verv. kleding</v>
      </c>
      <c r="B176" s="275">
        <v>14</v>
      </c>
      <c r="C176" s="99" t="s">
        <v>156</v>
      </c>
      <c r="D176" s="70">
        <v>24</v>
      </c>
      <c r="E176" s="70">
        <v>25</v>
      </c>
      <c r="F176" s="70">
        <v>25</v>
      </c>
      <c r="G176" s="70">
        <v>26</v>
      </c>
      <c r="H176" s="70">
        <v>25</v>
      </c>
      <c r="I176" s="70">
        <v>24</v>
      </c>
      <c r="J176" s="70">
        <v>28</v>
      </c>
      <c r="K176" s="69">
        <v>30</v>
      </c>
      <c r="L176" s="69">
        <v>35</v>
      </c>
      <c r="M176" s="265">
        <v>37.078072866461042</v>
      </c>
      <c r="N176" s="70">
        <v>38.65382155324852</v>
      </c>
      <c r="O176" s="70">
        <v>52.415131899372874</v>
      </c>
      <c r="P176" s="70">
        <v>59.628385402659298</v>
      </c>
      <c r="Q176" s="70">
        <v>67.167620718725331</v>
      </c>
      <c r="R176" s="70">
        <v>66.43103622078597</v>
      </c>
      <c r="S176" s="70">
        <v>67.428354667763614</v>
      </c>
      <c r="T176" s="265">
        <v>77.382322688545059</v>
      </c>
      <c r="U176" s="70">
        <v>38.204018624178644</v>
      </c>
      <c r="V176" s="70">
        <v>51.202351237522734</v>
      </c>
      <c r="W176" s="70">
        <v>57.570881865860919</v>
      </c>
      <c r="X176" s="70">
        <v>64.095332885378255</v>
      </c>
      <c r="Y176" s="70">
        <v>62.654761395247313</v>
      </c>
      <c r="Z176" s="70">
        <v>62.855346787591081</v>
      </c>
      <c r="AA176" s="70">
        <v>71.294829757012522</v>
      </c>
      <c r="BJ176" s="275"/>
    </row>
    <row r="177" spans="1:62" x14ac:dyDescent="0.25">
      <c r="A177" t="str">
        <f t="shared" si="12"/>
        <v>14. Verv. kleding</v>
      </c>
      <c r="B177" s="275">
        <v>14</v>
      </c>
      <c r="C177" s="99" t="s">
        <v>6</v>
      </c>
      <c r="D177" s="70">
        <v>510</v>
      </c>
      <c r="E177" s="70">
        <v>483</v>
      </c>
      <c r="F177" s="70">
        <v>530</v>
      </c>
      <c r="G177" s="70">
        <v>545</v>
      </c>
      <c r="H177" s="70">
        <v>555</v>
      </c>
      <c r="I177" s="70">
        <v>558</v>
      </c>
      <c r="J177" s="70">
        <v>551</v>
      </c>
      <c r="K177" s="69">
        <v>558</v>
      </c>
      <c r="L177" s="69">
        <v>588</v>
      </c>
      <c r="M177" s="265">
        <v>590.68114195853559</v>
      </c>
      <c r="N177" s="70">
        <v>591.79519531344476</v>
      </c>
      <c r="O177" s="70">
        <v>603.3739592690215</v>
      </c>
      <c r="P177" s="70">
        <v>607.33772757705538</v>
      </c>
      <c r="Q177" s="70">
        <v>587.92746790420517</v>
      </c>
      <c r="R177" s="70">
        <v>552.10083658247061</v>
      </c>
      <c r="S177" s="70">
        <v>504.14860738252582</v>
      </c>
      <c r="T177" s="265">
        <v>464.773615151939</v>
      </c>
      <c r="U177" s="70">
        <v>584.90865210594393</v>
      </c>
      <c r="V177" s="70">
        <v>589.41310019744162</v>
      </c>
      <c r="W177" s="70">
        <v>586.38127346409283</v>
      </c>
      <c r="X177" s="70">
        <v>561.03530785439887</v>
      </c>
      <c r="Y177" s="70">
        <v>520.71664315492831</v>
      </c>
      <c r="Z177" s="70">
        <v>469.9571227215406</v>
      </c>
      <c r="AA177" s="70">
        <v>428.21092229522685</v>
      </c>
      <c r="BJ177" s="275"/>
    </row>
    <row r="178" spans="1:62" x14ac:dyDescent="0.25">
      <c r="A178" t="str">
        <f t="shared" si="12"/>
        <v>14. Verv. kleding</v>
      </c>
      <c r="B178" s="275">
        <v>14</v>
      </c>
      <c r="C178" s="99" t="s">
        <v>157</v>
      </c>
      <c r="D178" s="267">
        <v>0.96442216825939642</v>
      </c>
      <c r="E178" s="266"/>
      <c r="F178" s="266"/>
      <c r="G178" s="266"/>
      <c r="H178" s="266"/>
      <c r="I178" s="266"/>
      <c r="J178" s="266"/>
      <c r="K178" s="334"/>
      <c r="L178" s="334"/>
      <c r="M178" s="269"/>
      <c r="N178" s="266"/>
      <c r="O178" s="266"/>
      <c r="P178" s="266"/>
      <c r="Q178" s="266"/>
      <c r="R178" s="266"/>
      <c r="S178" s="266"/>
      <c r="T178" s="269"/>
      <c r="U178" s="266"/>
      <c r="V178" s="266"/>
      <c r="W178" s="266"/>
      <c r="X178" s="266"/>
      <c r="Y178" s="266"/>
      <c r="Z178" s="266"/>
      <c r="AA178" s="266"/>
      <c r="BJ178" s="275"/>
    </row>
    <row r="179" spans="1:62" x14ac:dyDescent="0.25">
      <c r="A179" t="str">
        <f t="shared" si="12"/>
        <v>14. Verv. kleding</v>
      </c>
      <c r="B179" s="275">
        <v>14</v>
      </c>
      <c r="C179" s="99" t="s">
        <v>158</v>
      </c>
      <c r="D179" s="266"/>
      <c r="E179" s="267">
        <v>2.4903394488471342E-3</v>
      </c>
      <c r="F179" s="267">
        <v>-3.4091514905373876E-3</v>
      </c>
      <c r="G179" s="267">
        <v>2.9031997201370285E-3</v>
      </c>
      <c r="H179" s="267">
        <v>-1.164823853498359E-2</v>
      </c>
      <c r="I179" s="267">
        <v>1.0505716956364375E-3</v>
      </c>
      <c r="J179" s="267">
        <v>1.4513355077231505E-2</v>
      </c>
      <c r="K179" s="333">
        <v>1.590719128750484E-2</v>
      </c>
      <c r="L179" s="333">
        <v>-2.2726079245526221E-2</v>
      </c>
      <c r="M179" s="268">
        <v>-8.9299488927579995E-3</v>
      </c>
      <c r="N179" s="267">
        <v>-9.5536688965264238E-4</v>
      </c>
      <c r="O179" s="267">
        <v>-9.5536688965164318E-4</v>
      </c>
      <c r="P179" s="267">
        <v>-9.5536688965247585E-4</v>
      </c>
      <c r="Q179" s="267">
        <v>-9.5536688965230931E-4</v>
      </c>
      <c r="R179" s="267">
        <v>-9.5536688965214278E-4</v>
      </c>
      <c r="S179" s="267">
        <v>-9.5536688965219829E-4</v>
      </c>
      <c r="T179" s="268">
        <v>-9.5536688965230931E-4</v>
      </c>
      <c r="U179" s="267">
        <v>4.6670961984385806E-3</v>
      </c>
      <c r="V179" s="267">
        <v>4.6670961984390247E-3</v>
      </c>
      <c r="W179" s="267">
        <v>4.6670961984389137E-3</v>
      </c>
      <c r="X179" s="267">
        <v>4.6670961984388581E-3</v>
      </c>
      <c r="Y179" s="267">
        <v>4.6670961984390247E-3</v>
      </c>
      <c r="Z179" s="267">
        <v>4.6670961984388581E-3</v>
      </c>
      <c r="AA179" s="267">
        <v>4.6670961984389137E-3</v>
      </c>
      <c r="BJ179" s="275"/>
    </row>
    <row r="180" spans="1:62" x14ac:dyDescent="0.25">
      <c r="A180" t="str">
        <f t="shared" si="12"/>
        <v>14. Verv. kleding</v>
      </c>
      <c r="B180" s="275">
        <v>14</v>
      </c>
      <c r="C180" s="99" t="s">
        <v>159</v>
      </c>
      <c r="D180" s="270"/>
      <c r="E180" s="70">
        <v>1.0605362344532498</v>
      </c>
      <c r="F180" s="70">
        <v>2.6218431314362025</v>
      </c>
      <c r="G180" s="70">
        <v>2.1227239099916595</v>
      </c>
      <c r="H180" s="70">
        <v>1.5483886177283828</v>
      </c>
      <c r="I180" s="70">
        <v>1.0576566989468286</v>
      </c>
      <c r="J180" s="70">
        <v>0</v>
      </c>
      <c r="K180" s="69">
        <v>1.0873699381305653</v>
      </c>
      <c r="L180" s="69">
        <v>0</v>
      </c>
      <c r="M180" s="265">
        <v>1.5565434866550594</v>
      </c>
      <c r="N180" s="70">
        <v>1.2972135173780501</v>
      </c>
      <c r="O180" s="70">
        <v>1.3056682608649361</v>
      </c>
      <c r="P180" s="70">
        <v>1.2806276948546342</v>
      </c>
      <c r="Q180" s="70">
        <v>1.2963961643657307</v>
      </c>
      <c r="R180" s="70">
        <v>1.3212515963088785</v>
      </c>
      <c r="S180" s="70">
        <v>1.3499320154818941</v>
      </c>
      <c r="T180" s="265">
        <v>1.3572857677590362</v>
      </c>
      <c r="U180" s="70">
        <v>1.3110579077610172</v>
      </c>
      <c r="V180" s="70">
        <v>1.3042470607032735</v>
      </c>
      <c r="W180" s="70">
        <v>1.2643476914547738</v>
      </c>
      <c r="X180" s="70">
        <v>1.2650217088051519</v>
      </c>
      <c r="Y180" s="70">
        <v>1.2742726937215016</v>
      </c>
      <c r="Z180" s="70">
        <v>1.2867831336302868</v>
      </c>
      <c r="AA180" s="70">
        <v>1.2787374027219118</v>
      </c>
      <c r="BJ180" s="275"/>
    </row>
    <row r="181" spans="1:62" x14ac:dyDescent="0.25">
      <c r="A181" t="str">
        <f t="shared" si="12"/>
        <v>14. Verv. kleding</v>
      </c>
      <c r="B181" s="275">
        <v>14</v>
      </c>
      <c r="C181" s="99" t="s">
        <v>160</v>
      </c>
      <c r="D181" s="270"/>
      <c r="E181" s="70">
        <v>25.506119507756853</v>
      </c>
      <c r="F181" s="70">
        <v>24.969265832272864</v>
      </c>
      <c r="G181" s="70">
        <v>23.578790577640831</v>
      </c>
      <c r="H181" s="70">
        <v>18.364243020601645</v>
      </c>
      <c r="I181" s="70">
        <v>22.028933524559999</v>
      </c>
      <c r="J181" s="70">
        <v>18.707842763913728</v>
      </c>
      <c r="K181" s="69">
        <v>14.978897849217692</v>
      </c>
      <c r="L181" s="69">
        <v>14.028883487486684</v>
      </c>
      <c r="M181" s="265">
        <v>17.2074713098344</v>
      </c>
      <c r="N181" s="70">
        <v>21.034580174204429</v>
      </c>
      <c r="O181" s="70">
        <v>21.171675553912422</v>
      </c>
      <c r="P181" s="70">
        <v>20.765637699468993</v>
      </c>
      <c r="Q181" s="70">
        <v>21.02132662940404</v>
      </c>
      <c r="R181" s="70">
        <v>21.424362497415469</v>
      </c>
      <c r="S181" s="70">
        <v>21.88942130881604</v>
      </c>
      <c r="T181" s="265">
        <v>22.0086638928491</v>
      </c>
      <c r="U181" s="70">
        <v>21.461778506021695</v>
      </c>
      <c r="V181" s="70">
        <v>21.350286183580117</v>
      </c>
      <c r="W181" s="70">
        <v>20.69714079597199</v>
      </c>
      <c r="X181" s="70">
        <v>20.708174336899045</v>
      </c>
      <c r="Y181" s="70">
        <v>20.859611270433369</v>
      </c>
      <c r="Z181" s="70">
        <v>21.064404886905862</v>
      </c>
      <c r="AA181" s="70">
        <v>20.932697741361483</v>
      </c>
      <c r="BJ181" s="275"/>
    </row>
    <row r="182" spans="1:62" x14ac:dyDescent="0.25">
      <c r="A182" t="str">
        <f t="shared" si="12"/>
        <v>14. Verv. kleding</v>
      </c>
      <c r="B182" s="275">
        <v>14</v>
      </c>
      <c r="C182" s="99" t="s">
        <v>161</v>
      </c>
      <c r="D182" s="270"/>
      <c r="E182" s="70">
        <v>48.611326200230494</v>
      </c>
      <c r="F182" s="70">
        <v>45.149978294661281</v>
      </c>
      <c r="G182" s="70">
        <v>44.885637676590228</v>
      </c>
      <c r="H182" s="70">
        <v>43.234610526333086</v>
      </c>
      <c r="I182" s="70">
        <v>47.408594356349965</v>
      </c>
      <c r="J182" s="70">
        <v>49.568052185409577</v>
      </c>
      <c r="K182" s="69">
        <v>44.874682010610286</v>
      </c>
      <c r="L182" s="69">
        <v>31.807825506766065</v>
      </c>
      <c r="M182" s="265">
        <v>34.865586522289206</v>
      </c>
      <c r="N182" s="70">
        <v>45.673503553466354</v>
      </c>
      <c r="O182" s="70">
        <v>45.971186048690889</v>
      </c>
      <c r="P182" s="70">
        <v>45.089534442898092</v>
      </c>
      <c r="Q182" s="70">
        <v>45.64472542618627</v>
      </c>
      <c r="R182" s="70">
        <v>46.51985865905057</v>
      </c>
      <c r="S182" s="70">
        <v>47.529665610231042</v>
      </c>
      <c r="T182" s="265">
        <v>47.788583379944249</v>
      </c>
      <c r="U182" s="70">
        <v>46.837750859005389</v>
      </c>
      <c r="V182" s="70">
        <v>46.594432271976594</v>
      </c>
      <c r="W182" s="70">
        <v>45.169021002779374</v>
      </c>
      <c r="X182" s="70">
        <v>45.193100379094304</v>
      </c>
      <c r="Y182" s="70">
        <v>45.523593276583775</v>
      </c>
      <c r="Z182" s="70">
        <v>45.970530718565193</v>
      </c>
      <c r="AA182" s="70">
        <v>45.683095710901341</v>
      </c>
      <c r="BJ182" s="275"/>
    </row>
    <row r="183" spans="1:62" x14ac:dyDescent="0.25">
      <c r="A183" t="str">
        <f t="shared" si="12"/>
        <v>14. Verv. kleding</v>
      </c>
      <c r="B183" s="275">
        <v>14</v>
      </c>
      <c r="C183" s="99" t="s">
        <v>162</v>
      </c>
      <c r="D183" s="270"/>
      <c r="E183" s="70">
        <v>48.582138146866804</v>
      </c>
      <c r="F183" s="70">
        <v>45.591228452315953</v>
      </c>
      <c r="G183" s="70">
        <v>39.412969399331701</v>
      </c>
      <c r="H183" s="70">
        <v>34.693339960252381</v>
      </c>
      <c r="I183" s="70">
        <v>38.996128093819074</v>
      </c>
      <c r="J183" s="70">
        <v>44.453380161837131</v>
      </c>
      <c r="K183" s="69">
        <v>41.774349268629599</v>
      </c>
      <c r="L183" s="69">
        <v>30.206973731891598</v>
      </c>
      <c r="M183" s="265">
        <v>33.483798875969846</v>
      </c>
      <c r="N183" s="70">
        <v>34.195793963750504</v>
      </c>
      <c r="O183" s="70">
        <v>34.781200930151627</v>
      </c>
      <c r="P183" s="70">
        <v>35.385975020914934</v>
      </c>
      <c r="Q183" s="70">
        <v>35.338926555235922</v>
      </c>
      <c r="R183" s="70">
        <v>35.694326128955815</v>
      </c>
      <c r="S183" s="70">
        <v>37.842115352143288</v>
      </c>
      <c r="T183" s="265">
        <v>38.160426108788634</v>
      </c>
      <c r="U183" s="70">
        <v>35.318112452268487</v>
      </c>
      <c r="V183" s="70">
        <v>35.504710622797695</v>
      </c>
      <c r="W183" s="70">
        <v>35.70172343217326</v>
      </c>
      <c r="X183" s="70">
        <v>35.239357279435524</v>
      </c>
      <c r="Y183" s="70">
        <v>35.179561638165453</v>
      </c>
      <c r="Z183" s="70">
        <v>36.862369844120359</v>
      </c>
      <c r="AA183" s="70">
        <v>36.739874895226009</v>
      </c>
      <c r="BJ183" s="275"/>
    </row>
    <row r="184" spans="1:62" x14ac:dyDescent="0.25">
      <c r="A184" t="str">
        <f t="shared" si="12"/>
        <v>14. Verv. kleding</v>
      </c>
      <c r="B184" s="275">
        <v>14</v>
      </c>
      <c r="C184" s="99" t="s">
        <v>163</v>
      </c>
      <c r="D184" s="270"/>
      <c r="E184" s="70">
        <v>49.688442793931848</v>
      </c>
      <c r="F184" s="70">
        <v>49.646075396775849</v>
      </c>
      <c r="G184" s="70">
        <v>51.950489174746664</v>
      </c>
      <c r="H184" s="70">
        <v>43.81483402335391</v>
      </c>
      <c r="I184" s="70">
        <v>42.163877776880867</v>
      </c>
      <c r="J184" s="70">
        <v>40.551018281007302</v>
      </c>
      <c r="K184" s="69">
        <v>36.444227480303532</v>
      </c>
      <c r="L184" s="69">
        <v>23.234183454392191</v>
      </c>
      <c r="M184" s="265">
        <v>27.31342897099892</v>
      </c>
      <c r="N184" s="70">
        <v>27.668263127184233</v>
      </c>
      <c r="O184" s="70">
        <v>28.065517667413914</v>
      </c>
      <c r="P184" s="70">
        <v>27.462014627628776</v>
      </c>
      <c r="Q184" s="70">
        <v>27.550061886192275</v>
      </c>
      <c r="R184" s="70">
        <v>27.223235420337765</v>
      </c>
      <c r="S184" s="70">
        <v>26.507903578412623</v>
      </c>
      <c r="T184" s="265">
        <v>26.961699487814116</v>
      </c>
      <c r="U184" s="70">
        <v>28.71906131986529</v>
      </c>
      <c r="V184" s="70">
        <v>28.792409578275379</v>
      </c>
      <c r="W184" s="70">
        <v>27.845431954570028</v>
      </c>
      <c r="X184" s="70">
        <v>27.609640680271571</v>
      </c>
      <c r="Y184" s="70">
        <v>26.964633728780925</v>
      </c>
      <c r="Z184" s="70">
        <v>25.950562711924636</v>
      </c>
      <c r="AA184" s="70">
        <v>26.087668779888805</v>
      </c>
      <c r="BJ184" s="275"/>
    </row>
    <row r="185" spans="1:62" x14ac:dyDescent="0.25">
      <c r="A185" t="str">
        <f t="shared" si="12"/>
        <v>14. Verv. kleding</v>
      </c>
      <c r="B185" s="275">
        <v>14</v>
      </c>
      <c r="C185" s="99" t="s">
        <v>164</v>
      </c>
      <c r="D185" s="270"/>
      <c r="E185" s="70">
        <v>58.626670965731201</v>
      </c>
      <c r="F185" s="70">
        <v>47.352096444683824</v>
      </c>
      <c r="G185" s="70">
        <v>43.324115029465084</v>
      </c>
      <c r="H185" s="70">
        <v>31.21402465004115</v>
      </c>
      <c r="I185" s="70">
        <v>34.824158284833779</v>
      </c>
      <c r="J185" s="70">
        <v>38.59111086929007</v>
      </c>
      <c r="K185" s="69">
        <v>37.609088159168827</v>
      </c>
      <c r="L185" s="69">
        <v>24.018686671568435</v>
      </c>
      <c r="M185" s="265">
        <v>28.142185450016441</v>
      </c>
      <c r="N185" s="70">
        <v>27.602524760192541</v>
      </c>
      <c r="O185" s="70">
        <v>23.499937225232653</v>
      </c>
      <c r="P185" s="70">
        <v>21.850081447352174</v>
      </c>
      <c r="Q185" s="70">
        <v>19.853071823445617</v>
      </c>
      <c r="R185" s="70">
        <v>19.426163995252249</v>
      </c>
      <c r="S185" s="70">
        <v>18.618519483056797</v>
      </c>
      <c r="T185" s="265">
        <v>18.885839891388766</v>
      </c>
      <c r="U185" s="70">
        <v>28.999921309621797</v>
      </c>
      <c r="V185" s="70">
        <v>24.402331589254526</v>
      </c>
      <c r="W185" s="70">
        <v>22.425095072676456</v>
      </c>
      <c r="X185" s="70">
        <v>20.138427564945264</v>
      </c>
      <c r="Y185" s="70">
        <v>19.476077988791612</v>
      </c>
      <c r="Z185" s="70">
        <v>18.449143484393403</v>
      </c>
      <c r="AA185" s="70">
        <v>18.496262452825736</v>
      </c>
      <c r="BJ185" s="275"/>
    </row>
    <row r="186" spans="1:62" x14ac:dyDescent="0.25">
      <c r="A186" t="str">
        <f t="shared" si="12"/>
        <v>14. Verv. kleding</v>
      </c>
      <c r="B186" s="275">
        <v>14</v>
      </c>
      <c r="C186" s="99" t="s">
        <v>165</v>
      </c>
      <c r="D186" s="270"/>
      <c r="E186" s="70">
        <v>55.311228501548854</v>
      </c>
      <c r="F186" s="70">
        <v>54.684192797490439</v>
      </c>
      <c r="G186" s="70">
        <v>58.050369355965124</v>
      </c>
      <c r="H186" s="70">
        <v>46.204368975681504</v>
      </c>
      <c r="I186" s="70">
        <v>50.670395992925855</v>
      </c>
      <c r="J186" s="70">
        <v>51.203797392095396</v>
      </c>
      <c r="K186" s="69">
        <v>43.673305269088118</v>
      </c>
      <c r="L186" s="69">
        <v>23.56322409316731</v>
      </c>
      <c r="M186" s="265">
        <v>24.27640448341355</v>
      </c>
      <c r="N186" s="70">
        <v>24.852952863373073</v>
      </c>
      <c r="O186" s="70">
        <v>25.890451013783526</v>
      </c>
      <c r="P186" s="70">
        <v>25.967062204379104</v>
      </c>
      <c r="Q186" s="70">
        <v>25.143087026354205</v>
      </c>
      <c r="R186" s="70">
        <v>23.649515207005216</v>
      </c>
      <c r="S186" s="70">
        <v>21.530427300701376</v>
      </c>
      <c r="T186" s="265">
        <v>18.330340952310159</v>
      </c>
      <c r="U186" s="70">
        <v>26.299863463766357</v>
      </c>
      <c r="V186" s="70">
        <v>27.078944016376415</v>
      </c>
      <c r="W186" s="70">
        <v>26.843030043515895</v>
      </c>
      <c r="X186" s="70">
        <v>25.688806559971294</v>
      </c>
      <c r="Y186" s="70">
        <v>23.881641967892151</v>
      </c>
      <c r="Z186" s="70">
        <v>21.488752329271474</v>
      </c>
      <c r="AA186" s="70">
        <v>18.081968367419854</v>
      </c>
      <c r="BJ186" s="275"/>
    </row>
    <row r="187" spans="1:62" x14ac:dyDescent="0.25">
      <c r="A187" t="str">
        <f t="shared" si="12"/>
        <v>14. Verv. kleding</v>
      </c>
      <c r="B187" s="275">
        <v>14</v>
      </c>
      <c r="C187" s="99" t="s">
        <v>166</v>
      </c>
      <c r="D187" s="266"/>
      <c r="E187" s="70">
        <v>39.24136125797191</v>
      </c>
      <c r="F187" s="70">
        <v>33.04120916203167</v>
      </c>
      <c r="G187" s="70">
        <v>35.33380471651823</v>
      </c>
      <c r="H187" s="70">
        <v>29.646467874969215</v>
      </c>
      <c r="I187" s="70">
        <v>35.518509930756409</v>
      </c>
      <c r="J187" s="70">
        <v>41.676482398722051</v>
      </c>
      <c r="K187" s="69">
        <v>42.337160762391612</v>
      </c>
      <c r="L187" s="69">
        <v>24.582532504053635</v>
      </c>
      <c r="M187" s="265">
        <v>31.209173960764478</v>
      </c>
      <c r="N187" s="70">
        <v>31.993165839093798</v>
      </c>
      <c r="O187" s="70">
        <v>27.842368618165839</v>
      </c>
      <c r="P187" s="70">
        <v>23.251351268736251</v>
      </c>
      <c r="Q187" s="70">
        <v>19.57608067439315</v>
      </c>
      <c r="R187" s="70">
        <v>17.129845237598794</v>
      </c>
      <c r="S187" s="70">
        <v>16.125615210527535</v>
      </c>
      <c r="T187" s="265">
        <v>16.809642387689184</v>
      </c>
      <c r="U187" s="70">
        <v>34.475769544310388</v>
      </c>
      <c r="V187" s="70">
        <v>29.653744511992262</v>
      </c>
      <c r="W187" s="70">
        <v>24.47587184054802</v>
      </c>
      <c r="X187" s="70">
        <v>20.367246989813939</v>
      </c>
      <c r="Y187" s="70">
        <v>17.614756090358977</v>
      </c>
      <c r="Z187" s="70">
        <v>16.389137461248701</v>
      </c>
      <c r="AA187" s="70">
        <v>16.885537527512021</v>
      </c>
      <c r="BJ187" s="275"/>
    </row>
    <row r="188" spans="1:62" x14ac:dyDescent="0.25">
      <c r="A188" t="str">
        <f t="shared" si="12"/>
        <v>14. Verv. kleding</v>
      </c>
      <c r="B188" s="275">
        <v>14</v>
      </c>
      <c r="C188" s="99" t="s">
        <v>167</v>
      </c>
      <c r="D188" s="266"/>
      <c r="E188" s="70">
        <v>48.130982043206039</v>
      </c>
      <c r="F188" s="70">
        <v>44.072937329015346</v>
      </c>
      <c r="G188" s="70">
        <v>49.920502422248717</v>
      </c>
      <c r="H188" s="70">
        <v>44.905168715245814</v>
      </c>
      <c r="I188" s="70">
        <v>52.890429569137986</v>
      </c>
      <c r="J188" s="70">
        <v>56.459884002013553</v>
      </c>
      <c r="K188" s="69">
        <v>54.542361507608227</v>
      </c>
      <c r="L188" s="69">
        <v>38.422660845872294</v>
      </c>
      <c r="M188" s="265">
        <v>44.75652827658466</v>
      </c>
      <c r="N188" s="70">
        <v>47.700544503061927</v>
      </c>
      <c r="O188" s="70">
        <v>47.307608278467939</v>
      </c>
      <c r="P188" s="70">
        <v>47.463358715457353</v>
      </c>
      <c r="Q188" s="70">
        <v>48.329565102083059</v>
      </c>
      <c r="R188" s="70">
        <v>45.945824268606358</v>
      </c>
      <c r="S188" s="70">
        <v>41.669992678278135</v>
      </c>
      <c r="T188" s="265">
        <v>35.88359908533922</v>
      </c>
      <c r="U188" s="70">
        <v>49.906639120305627</v>
      </c>
      <c r="V188" s="70">
        <v>48.919565413616823</v>
      </c>
      <c r="W188" s="70">
        <v>48.509486394259774</v>
      </c>
      <c r="X188" s="70">
        <v>48.819992318045088</v>
      </c>
      <c r="Y188" s="70">
        <v>45.871979078492096</v>
      </c>
      <c r="Z188" s="70">
        <v>41.118897839993075</v>
      </c>
      <c r="AA188" s="70">
        <v>34.996986308180922</v>
      </c>
      <c r="BJ188" s="275"/>
    </row>
    <row r="189" spans="1:62" x14ac:dyDescent="0.25">
      <c r="A189" t="str">
        <f t="shared" si="12"/>
        <v>14. Verv. kleding</v>
      </c>
      <c r="B189" s="275">
        <v>14</v>
      </c>
      <c r="C189" s="99" t="s">
        <v>168</v>
      </c>
      <c r="D189" s="266"/>
      <c r="E189" s="70">
        <v>23.534302812661789</v>
      </c>
      <c r="F189" s="70">
        <v>19.985979921237504</v>
      </c>
      <c r="G189" s="70">
        <v>24.9765562565014</v>
      </c>
      <c r="H189" s="70">
        <v>24.951672611263536</v>
      </c>
      <c r="I189" s="70">
        <v>23.620459400969562</v>
      </c>
      <c r="J189" s="70">
        <v>29.894381601165254</v>
      </c>
      <c r="K189" s="69">
        <v>31.789437875636061</v>
      </c>
      <c r="L189" s="69">
        <v>29.71489670304754</v>
      </c>
      <c r="M189" s="265">
        <v>35.23322511619196</v>
      </c>
      <c r="N189" s="70">
        <v>37.013464755983819</v>
      </c>
      <c r="O189" s="70">
        <v>37.64947836536431</v>
      </c>
      <c r="P189" s="70">
        <v>36.854324952664086</v>
      </c>
      <c r="Q189" s="70">
        <v>34.472643216598186</v>
      </c>
      <c r="R189" s="70">
        <v>32.787276025455903</v>
      </c>
      <c r="S189" s="70">
        <v>32.806047258490651</v>
      </c>
      <c r="T189" s="265">
        <v>32.495611511935934</v>
      </c>
      <c r="U189" s="70">
        <v>37.919982960164333</v>
      </c>
      <c r="V189" s="70">
        <v>38.122727713551889</v>
      </c>
      <c r="W189" s="70">
        <v>36.883325840560282</v>
      </c>
      <c r="X189" s="70">
        <v>34.09830646863432</v>
      </c>
      <c r="Y189" s="70">
        <v>32.053847976804782</v>
      </c>
      <c r="Z189" s="70">
        <v>31.698984745832497</v>
      </c>
      <c r="AA189" s="70">
        <v>31.033643830219052</v>
      </c>
      <c r="BJ189" s="275"/>
    </row>
    <row r="190" spans="1:62" x14ac:dyDescent="0.25">
      <c r="A190" t="str">
        <f t="shared" si="12"/>
        <v>14. Verv. kleding</v>
      </c>
      <c r="B190" s="275">
        <v>14</v>
      </c>
      <c r="C190" s="99" t="s">
        <v>169</v>
      </c>
      <c r="D190" s="266"/>
      <c r="E190" s="70">
        <v>6.2589959256172936</v>
      </c>
      <c r="F190" s="70">
        <v>6.3723001490334008</v>
      </c>
      <c r="G190" s="70">
        <v>6.5301089293002619</v>
      </c>
      <c r="H190" s="70">
        <v>6.4129758918391362</v>
      </c>
      <c r="I190" s="70">
        <v>6.4837932286877464</v>
      </c>
      <c r="J190" s="70">
        <v>6.5475483006985185</v>
      </c>
      <c r="K190" s="69">
        <v>7.6778337647025916</v>
      </c>
      <c r="L190" s="69">
        <v>7.0672523461904166</v>
      </c>
      <c r="M190" s="265">
        <v>8.7279922995690402</v>
      </c>
      <c r="N190" s="70">
        <v>9.5418859743430442</v>
      </c>
      <c r="O190" s="70">
        <v>9.9473982658717883</v>
      </c>
      <c r="P190" s="70">
        <v>13.488813556067198</v>
      </c>
      <c r="Q190" s="70">
        <v>15.345113981396162</v>
      </c>
      <c r="R190" s="70">
        <v>17.285304454043803</v>
      </c>
      <c r="S190" s="70">
        <v>17.095747534105719</v>
      </c>
      <c r="T190" s="265">
        <v>17.352403238285461</v>
      </c>
      <c r="U190" s="70">
        <v>9.7503560704122787</v>
      </c>
      <c r="V190" s="70">
        <v>10.046444060024271</v>
      </c>
      <c r="W190" s="70">
        <v>13.464592887721263</v>
      </c>
      <c r="X190" s="70">
        <v>15.139314265373878</v>
      </c>
      <c r="Y190" s="70">
        <v>16.855037756003362</v>
      </c>
      <c r="Z190" s="70">
        <v>16.476213186985191</v>
      </c>
      <c r="AA190" s="70">
        <v>16.528960777317597</v>
      </c>
      <c r="BJ190" s="275"/>
    </row>
    <row r="191" spans="1:62" x14ac:dyDescent="0.25">
      <c r="A191" t="str">
        <f t="shared" si="12"/>
        <v>14. Verv. kleding</v>
      </c>
      <c r="B191" s="275">
        <v>14</v>
      </c>
      <c r="C191" s="99" t="s">
        <v>26</v>
      </c>
      <c r="D191" s="270"/>
      <c r="E191" s="70">
        <v>77.924280781485123</v>
      </c>
      <c r="F191" s="70">
        <v>70.431217399286254</v>
      </c>
      <c r="G191" s="70">
        <v>81.427167608050382</v>
      </c>
      <c r="H191" s="70">
        <v>76.269817218348493</v>
      </c>
      <c r="I191" s="70">
        <v>82.994682198795289</v>
      </c>
      <c r="J191" s="70">
        <v>92.901813903877326</v>
      </c>
      <c r="K191" s="69">
        <v>94.009633147946886</v>
      </c>
      <c r="L191" s="69">
        <v>75.204809895110245</v>
      </c>
      <c r="M191" s="265">
        <v>88.717745692345659</v>
      </c>
      <c r="N191" s="70">
        <v>94.255895233388799</v>
      </c>
      <c r="O191" s="70">
        <v>94.904484909704024</v>
      </c>
      <c r="P191" s="70">
        <v>97.806497224188647</v>
      </c>
      <c r="Q191" s="70">
        <v>98.147322300077406</v>
      </c>
      <c r="R191" s="70">
        <v>96.018404748106065</v>
      </c>
      <c r="S191" s="70">
        <v>91.571787470874511</v>
      </c>
      <c r="T191" s="265">
        <v>85.731613835560609</v>
      </c>
      <c r="U191" s="70">
        <v>97.57697815088224</v>
      </c>
      <c r="V191" s="70">
        <v>97.088737187192976</v>
      </c>
      <c r="W191" s="70">
        <v>98.857405122541323</v>
      </c>
      <c r="X191" s="70">
        <v>98.057613052053284</v>
      </c>
      <c r="Y191" s="70">
        <v>94.780864811300233</v>
      </c>
      <c r="Z191" s="70">
        <v>89.294095772810763</v>
      </c>
      <c r="AA191" s="70">
        <v>82.559590915717564</v>
      </c>
      <c r="BJ191" s="275"/>
    </row>
    <row r="192" spans="1:62" x14ac:dyDescent="0.25">
      <c r="A192" t="str">
        <f t="shared" si="12"/>
        <v>14. Verv. kleding</v>
      </c>
      <c r="B192" s="275">
        <v>14</v>
      </c>
      <c r="C192" s="99" t="s">
        <v>19</v>
      </c>
      <c r="D192" s="270"/>
      <c r="E192" s="70">
        <v>404.55210438997631</v>
      </c>
      <c r="F192" s="70">
        <v>373.48710691095437</v>
      </c>
      <c r="G192" s="70">
        <v>380.08606744829984</v>
      </c>
      <c r="H192" s="70">
        <v>324.99009486730978</v>
      </c>
      <c r="I192" s="70">
        <v>355.66293685786809</v>
      </c>
      <c r="J192" s="70">
        <v>377.65349795615259</v>
      </c>
      <c r="K192" s="69">
        <v>356.78871388548708</v>
      </c>
      <c r="L192" s="69">
        <v>246.64711934443616</v>
      </c>
      <c r="M192" s="265">
        <v>286.77233875228757</v>
      </c>
      <c r="N192" s="70">
        <v>308.57389303203178</v>
      </c>
      <c r="O192" s="70">
        <v>303.43249022791986</v>
      </c>
      <c r="P192" s="70">
        <v>298.85878163042162</v>
      </c>
      <c r="Q192" s="70">
        <v>293.57099848565463</v>
      </c>
      <c r="R192" s="70">
        <v>288.40696349003082</v>
      </c>
      <c r="S192" s="70">
        <v>282.96538733024511</v>
      </c>
      <c r="T192" s="265">
        <v>276.03409570410395</v>
      </c>
      <c r="U192" s="70">
        <v>321.0002935135027</v>
      </c>
      <c r="V192" s="70">
        <v>311.7698430221493</v>
      </c>
      <c r="W192" s="70">
        <v>303.27906695623113</v>
      </c>
      <c r="X192" s="70">
        <v>294.26738855128934</v>
      </c>
      <c r="Y192" s="70">
        <v>285.55501346602802</v>
      </c>
      <c r="Z192" s="70">
        <v>276.75578034287071</v>
      </c>
      <c r="AA192" s="70">
        <v>266.74543379357476</v>
      </c>
      <c r="BJ192" s="275"/>
    </row>
    <row r="193" spans="1:62" x14ac:dyDescent="0.25">
      <c r="A193" t="str">
        <f t="shared" si="12"/>
        <v>14. Verv. kleding</v>
      </c>
      <c r="B193" s="275">
        <v>14</v>
      </c>
      <c r="C193" s="99" t="s">
        <v>20</v>
      </c>
      <c r="D193" s="270"/>
      <c r="E193" s="267">
        <v>0.19261865143177803</v>
      </c>
      <c r="F193" s="267">
        <v>0.18857737280895814</v>
      </c>
      <c r="G193" s="267">
        <v>0.21423349757256305</v>
      </c>
      <c r="H193" s="267">
        <v>0.23468351319903674</v>
      </c>
      <c r="I193" s="267">
        <v>0.23335206904609818</v>
      </c>
      <c r="J193" s="267">
        <v>0.24599749348717453</v>
      </c>
      <c r="K193" s="333">
        <v>0.26348824805629839</v>
      </c>
      <c r="L193" s="333">
        <v>0.30490852719057593</v>
      </c>
      <c r="M193" s="268">
        <v>0.30936646846186788</v>
      </c>
      <c r="N193" s="267">
        <v>0.30545648015532045</v>
      </c>
      <c r="O193" s="267">
        <v>0.31276968672147665</v>
      </c>
      <c r="P193" s="267">
        <v>0.32726659959799781</v>
      </c>
      <c r="Q193" s="267">
        <v>0.33432226891061034</v>
      </c>
      <c r="R193" s="267">
        <v>0.33292679062315733</v>
      </c>
      <c r="S193" s="267">
        <v>0.32361480085902627</v>
      </c>
      <c r="T193" s="268">
        <v>0.31058342128669864</v>
      </c>
      <c r="U193" s="267">
        <v>0.30397784713171211</v>
      </c>
      <c r="V193" s="267">
        <v>0.31141157286433063</v>
      </c>
      <c r="W193" s="267">
        <v>0.32596184799265526</v>
      </c>
      <c r="X193" s="267">
        <v>0.33322623187979367</v>
      </c>
      <c r="Y193" s="267">
        <v>0.33191805551183623</v>
      </c>
      <c r="Z193" s="267">
        <v>0.32264582030476457</v>
      </c>
      <c r="AA193" s="267">
        <v>0.30950704475641605</v>
      </c>
      <c r="BJ193" s="275"/>
    </row>
    <row r="194" spans="1:62" x14ac:dyDescent="0.25">
      <c r="A194" t="str">
        <f t="shared" si="12"/>
        <v>14. Verv. kleding</v>
      </c>
      <c r="B194" s="275">
        <v>14</v>
      </c>
      <c r="C194" s="99" t="s">
        <v>29</v>
      </c>
      <c r="D194" s="270"/>
      <c r="E194" s="70">
        <v>282.55210438997631</v>
      </c>
      <c r="F194" s="70">
        <v>290.48710691095437</v>
      </c>
      <c r="G194" s="70">
        <v>264.08606744829984</v>
      </c>
      <c r="H194" s="70">
        <v>291.99009486730978</v>
      </c>
      <c r="I194" s="70">
        <v>255.66293685786809</v>
      </c>
      <c r="J194" s="70">
        <v>212.65349795615259</v>
      </c>
      <c r="K194" s="69">
        <v>195.78871388548708</v>
      </c>
      <c r="L194" s="69">
        <v>246.64711934443616</v>
      </c>
      <c r="M194" s="265">
        <v>246.90698735334053</v>
      </c>
      <c r="N194" s="70">
        <v>234.1650733099205</v>
      </c>
      <c r="O194" s="70">
        <v>231.52879952857336</v>
      </c>
      <c r="P194" s="70">
        <v>229.37587952963236</v>
      </c>
      <c r="Q194" s="70">
        <v>226.42738405652722</v>
      </c>
      <c r="R194" s="70">
        <v>223.5238797053641</v>
      </c>
      <c r="S194" s="70">
        <v>220.26672868338812</v>
      </c>
      <c r="T194" s="265">
        <v>215.44631893995302</v>
      </c>
      <c r="U194" s="70">
        <v>221.73867282844969</v>
      </c>
      <c r="V194" s="70">
        <v>216.96626264122699</v>
      </c>
      <c r="W194" s="70">
        <v>212.73330726569696</v>
      </c>
      <c r="X194" s="70">
        <v>207.78822220552325</v>
      </c>
      <c r="Y194" s="70">
        <v>202.95980152657154</v>
      </c>
      <c r="Z194" s="70">
        <v>197.87008655568013</v>
      </c>
      <c r="AA194" s="70">
        <v>191.4026561898562</v>
      </c>
      <c r="BJ194" s="275"/>
    </row>
    <row r="195" spans="1:62" x14ac:dyDescent="0.25">
      <c r="A195" t="str">
        <f t="shared" ref="A195:A258" si="13">VLOOKUP(B195,$AU$3:$AV$70,2)</f>
        <v>16. Houtindustrie en verv. artikelen v. hout en v. kurk, exclusief meubelen; Verv. artikelen v. riet en vlechtwerk</v>
      </c>
      <c r="B195" s="275">
        <v>16</v>
      </c>
      <c r="C195" s="99" t="s">
        <v>25</v>
      </c>
      <c r="D195" s="70">
        <v>6368</v>
      </c>
      <c r="E195" s="70">
        <v>6271</v>
      </c>
      <c r="F195" s="70">
        <v>6341</v>
      </c>
      <c r="G195" s="70">
        <v>6408</v>
      </c>
      <c r="H195" s="70">
        <v>6556</v>
      </c>
      <c r="I195" s="70">
        <v>6470</v>
      </c>
      <c r="J195" s="70">
        <v>6320</v>
      </c>
      <c r="K195" s="69">
        <v>6432</v>
      </c>
      <c r="L195" s="69">
        <v>6598</v>
      </c>
      <c r="M195" s="265">
        <v>6569.7909895741404</v>
      </c>
      <c r="N195" s="70">
        <v>6592.6032757296853</v>
      </c>
      <c r="O195" s="70">
        <v>6615.4947729895785</v>
      </c>
      <c r="P195" s="70">
        <v>6638.4657563985547</v>
      </c>
      <c r="Q195" s="70">
        <v>6661.5165019563774</v>
      </c>
      <c r="R195" s="70">
        <v>6684.6472866211616</v>
      </c>
      <c r="S195" s="70">
        <v>6707.8583883127203</v>
      </c>
      <c r="T195" s="265">
        <v>6731.1500859158696</v>
      </c>
      <c r="U195" s="70">
        <v>6591.4990245068366</v>
      </c>
      <c r="V195" s="70">
        <v>6613.2787875632102</v>
      </c>
      <c r="W195" s="70">
        <v>6635.130515748765</v>
      </c>
      <c r="X195" s="70">
        <v>6657.0544468521211</v>
      </c>
      <c r="Y195" s="70">
        <v>6679.0508194476042</v>
      </c>
      <c r="Z195" s="70">
        <v>6701.119872897847</v>
      </c>
      <c r="AA195" s="70">
        <v>6723.2618473563798</v>
      </c>
      <c r="BJ195" s="275"/>
    </row>
    <row r="196" spans="1:62" x14ac:dyDescent="0.25">
      <c r="A196" t="str">
        <f t="shared" si="13"/>
        <v>16. Houtindustrie en verv. artikelen v. hout en v. kurk, exclusief meubelen; Verv. artikelen v. riet en vlechtwerk</v>
      </c>
      <c r="B196" s="275">
        <v>16</v>
      </c>
      <c r="C196" s="99" t="s">
        <v>154</v>
      </c>
      <c r="D196" s="266"/>
      <c r="E196" s="70">
        <v>-97</v>
      </c>
      <c r="F196" s="70">
        <v>70</v>
      </c>
      <c r="G196" s="70">
        <v>67</v>
      </c>
      <c r="H196" s="70">
        <v>148</v>
      </c>
      <c r="I196" s="70">
        <v>-86</v>
      </c>
      <c r="J196" s="70">
        <v>-150</v>
      </c>
      <c r="K196" s="69">
        <v>112</v>
      </c>
      <c r="L196" s="69">
        <v>166</v>
      </c>
      <c r="M196" s="265">
        <v>-28.20901042585956</v>
      </c>
      <c r="N196" s="70">
        <v>22.812286155544825</v>
      </c>
      <c r="O196" s="70">
        <v>22.891497259893185</v>
      </c>
      <c r="P196" s="70">
        <v>22.970983408976281</v>
      </c>
      <c r="Q196" s="70">
        <v>23.050745557822665</v>
      </c>
      <c r="R196" s="70">
        <v>23.130784664784187</v>
      </c>
      <c r="S196" s="70">
        <v>23.211101691558724</v>
      </c>
      <c r="T196" s="265">
        <v>23.29169760314926</v>
      </c>
      <c r="U196" s="70">
        <v>21.708034932696137</v>
      </c>
      <c r="V196" s="70">
        <v>21.779763056373667</v>
      </c>
      <c r="W196" s="70">
        <v>21.851728185554748</v>
      </c>
      <c r="X196" s="70">
        <v>21.923931103356153</v>
      </c>
      <c r="Y196" s="70">
        <v>21.996372595483081</v>
      </c>
      <c r="Z196" s="70">
        <v>22.069053450242791</v>
      </c>
      <c r="AA196" s="70">
        <v>22.141974458532786</v>
      </c>
      <c r="BJ196" s="275"/>
    </row>
    <row r="197" spans="1:62" x14ac:dyDescent="0.25">
      <c r="A197" t="str">
        <f t="shared" si="13"/>
        <v>16. Houtindustrie en verv. artikelen v. hout en v. kurk, exclusief meubelen; Verv. artikelen v. riet en vlechtwerk</v>
      </c>
      <c r="B197" s="275">
        <v>16</v>
      </c>
      <c r="C197" s="99" t="s">
        <v>155</v>
      </c>
      <c r="D197" s="266"/>
      <c r="E197" s="267">
        <v>0.98476758793969854</v>
      </c>
      <c r="F197" s="267">
        <v>1.0111624940200925</v>
      </c>
      <c r="G197" s="267">
        <v>1.0105661567576092</v>
      </c>
      <c r="H197" s="267">
        <v>1.0230961298377028</v>
      </c>
      <c r="I197" s="267">
        <v>0.98688224527150703</v>
      </c>
      <c r="J197" s="267">
        <v>0.97681607418856264</v>
      </c>
      <c r="K197" s="333">
        <v>1.0177215189873419</v>
      </c>
      <c r="L197" s="333">
        <v>1.0258084577114428</v>
      </c>
      <c r="M197" s="268">
        <v>0.99572461193909378</v>
      </c>
      <c r="N197" s="267">
        <v>1.0034723001373631</v>
      </c>
      <c r="O197" s="267">
        <v>1.0034723001373627</v>
      </c>
      <c r="P197" s="267">
        <v>1.0034723001373631</v>
      </c>
      <c r="Q197" s="267">
        <v>1.0034723001373631</v>
      </c>
      <c r="R197" s="267">
        <v>1.0034723001373622</v>
      </c>
      <c r="S197" s="267">
        <v>1.0034723001373631</v>
      </c>
      <c r="T197" s="268">
        <v>1.0034723001373629</v>
      </c>
      <c r="U197" s="267">
        <v>1.0033042200226987</v>
      </c>
      <c r="V197" s="267">
        <v>1.0033042200226985</v>
      </c>
      <c r="W197" s="267">
        <v>1.0033042200226987</v>
      </c>
      <c r="X197" s="267">
        <v>1.0033042200226987</v>
      </c>
      <c r="Y197" s="267">
        <v>1.0033042200226985</v>
      </c>
      <c r="Z197" s="267">
        <v>1.0033042200226989</v>
      </c>
      <c r="AA197" s="267">
        <v>1.0033042200226987</v>
      </c>
      <c r="BJ197" s="275"/>
    </row>
    <row r="198" spans="1:62" x14ac:dyDescent="0.25">
      <c r="A198" t="str">
        <f t="shared" si="13"/>
        <v>16. Houtindustrie en verv. artikelen v. hout en v. kurk, exclusief meubelen; Verv. artikelen v. riet en vlechtwerk</v>
      </c>
      <c r="B198" s="275">
        <v>16</v>
      </c>
      <c r="C198" s="82" t="s">
        <v>8</v>
      </c>
      <c r="D198" s="70">
        <v>29</v>
      </c>
      <c r="E198" s="70">
        <v>23</v>
      </c>
      <c r="F198" s="70">
        <v>24</v>
      </c>
      <c r="G198" s="70">
        <v>29</v>
      </c>
      <c r="H198" s="70">
        <v>35</v>
      </c>
      <c r="I198" s="70">
        <v>38</v>
      </c>
      <c r="J198" s="70">
        <v>28</v>
      </c>
      <c r="K198" s="69">
        <v>31</v>
      </c>
      <c r="L198" s="69">
        <v>41</v>
      </c>
      <c r="M198" s="265">
        <v>32.220020124238445</v>
      </c>
      <c r="N198" s="70">
        <v>33.487666835013734</v>
      </c>
      <c r="O198" s="70">
        <v>34.299877036217794</v>
      </c>
      <c r="P198" s="70">
        <v>35.38493311445383</v>
      </c>
      <c r="Q198" s="70">
        <v>36.278458232442233</v>
      </c>
      <c r="R198" s="70">
        <v>37.257964151810114</v>
      </c>
      <c r="S198" s="70">
        <v>38.059722388429087</v>
      </c>
      <c r="T198" s="265">
        <v>38.182573083442428</v>
      </c>
      <c r="U198" s="70">
        <v>33.482057700730088</v>
      </c>
      <c r="V198" s="70">
        <v>34.288387641962842</v>
      </c>
      <c r="W198" s="70">
        <v>35.367155321866804</v>
      </c>
      <c r="X198" s="70">
        <v>36.254157987943337</v>
      </c>
      <c r="Y198" s="70">
        <v>37.22677133573643</v>
      </c>
      <c r="Z198" s="70">
        <v>38.021488721116285</v>
      </c>
      <c r="AA198" s="70">
        <v>38.137826904638942</v>
      </c>
      <c r="BJ198" s="275"/>
    </row>
    <row r="199" spans="1:62" x14ac:dyDescent="0.25">
      <c r="A199" t="str">
        <f t="shared" si="13"/>
        <v>16. Houtindustrie en verv. artikelen v. hout en v. kurk, exclusief meubelen; Verv. artikelen v. riet en vlechtwerk</v>
      </c>
      <c r="B199" s="275">
        <v>16</v>
      </c>
      <c r="C199" s="82" t="s">
        <v>9</v>
      </c>
      <c r="D199" s="70">
        <v>432</v>
      </c>
      <c r="E199" s="70">
        <v>445</v>
      </c>
      <c r="F199" s="70">
        <v>436</v>
      </c>
      <c r="G199" s="70">
        <v>489</v>
      </c>
      <c r="H199" s="70">
        <v>488</v>
      </c>
      <c r="I199" s="70">
        <v>433</v>
      </c>
      <c r="J199" s="70">
        <v>409</v>
      </c>
      <c r="K199" s="69">
        <v>457</v>
      </c>
      <c r="L199" s="69">
        <v>464</v>
      </c>
      <c r="M199" s="265">
        <v>469.74007756668504</v>
      </c>
      <c r="N199" s="70">
        <v>488.2212722385276</v>
      </c>
      <c r="O199" s="70">
        <v>500.06259578341979</v>
      </c>
      <c r="P199" s="70">
        <v>515.88177666504089</v>
      </c>
      <c r="Q199" s="70">
        <v>528.90860149672062</v>
      </c>
      <c r="R199" s="70">
        <v>543.18895218448347</v>
      </c>
      <c r="S199" s="70">
        <v>554.87789510900393</v>
      </c>
      <c r="T199" s="265">
        <v>556.66895218414447</v>
      </c>
      <c r="U199" s="70">
        <v>488.13949590309005</v>
      </c>
      <c r="V199" s="70">
        <v>499.89509033408422</v>
      </c>
      <c r="W199" s="70">
        <v>515.62259179685657</v>
      </c>
      <c r="X199" s="70">
        <v>528.55432491055535</v>
      </c>
      <c r="Y199" s="70">
        <v>542.7341878551789</v>
      </c>
      <c r="Z199" s="70">
        <v>554.3204812470658</v>
      </c>
      <c r="AA199" s="70">
        <v>556.01659152698426</v>
      </c>
      <c r="BJ199" s="275"/>
    </row>
    <row r="200" spans="1:62" x14ac:dyDescent="0.25">
      <c r="A200" t="str">
        <f t="shared" si="13"/>
        <v>16. Houtindustrie en verv. artikelen v. hout en v. kurk, exclusief meubelen; Verv. artikelen v. riet en vlechtwerk</v>
      </c>
      <c r="B200" s="275">
        <v>16</v>
      </c>
      <c r="C200" s="82" t="s">
        <v>10</v>
      </c>
      <c r="D200" s="70">
        <v>647</v>
      </c>
      <c r="E200" s="70">
        <v>647</v>
      </c>
      <c r="F200" s="70">
        <v>682</v>
      </c>
      <c r="G200" s="70">
        <v>702</v>
      </c>
      <c r="H200" s="70">
        <v>747</v>
      </c>
      <c r="I200" s="70">
        <v>798</v>
      </c>
      <c r="J200" s="70">
        <v>781</v>
      </c>
      <c r="K200" s="69">
        <v>793</v>
      </c>
      <c r="L200" s="69">
        <v>813</v>
      </c>
      <c r="M200" s="265">
        <v>766.09472309789987</v>
      </c>
      <c r="N200" s="70">
        <v>796.2355315807223</v>
      </c>
      <c r="O200" s="70">
        <v>815.54743600503457</v>
      </c>
      <c r="P200" s="70">
        <v>841.34679095877618</v>
      </c>
      <c r="Q200" s="70">
        <v>862.59211840447165</v>
      </c>
      <c r="R200" s="70">
        <v>885.88180950886635</v>
      </c>
      <c r="S200" s="70">
        <v>904.94519779682105</v>
      </c>
      <c r="T200" s="265">
        <v>907.86621612069939</v>
      </c>
      <c r="U200" s="70">
        <v>796.10216331592028</v>
      </c>
      <c r="V200" s="70">
        <v>815.27425292580722</v>
      </c>
      <c r="W200" s="70">
        <v>840.92408876812783</v>
      </c>
      <c r="X200" s="70">
        <v>862.0143320154873</v>
      </c>
      <c r="Y200" s="70">
        <v>885.14013859430838</v>
      </c>
      <c r="Z200" s="70">
        <v>904.03611671431156</v>
      </c>
      <c r="AA200" s="70">
        <v>906.80228719303375</v>
      </c>
      <c r="BJ200" s="275"/>
    </row>
    <row r="201" spans="1:62" x14ac:dyDescent="0.25">
      <c r="A201" t="str">
        <f t="shared" si="13"/>
        <v>16. Houtindustrie en verv. artikelen v. hout en v. kurk, exclusief meubelen; Verv. artikelen v. riet en vlechtwerk</v>
      </c>
      <c r="B201" s="275">
        <v>16</v>
      </c>
      <c r="C201" s="5" t="s">
        <v>11</v>
      </c>
      <c r="D201" s="70">
        <v>882</v>
      </c>
      <c r="E201" s="70">
        <v>824</v>
      </c>
      <c r="F201" s="70">
        <v>796</v>
      </c>
      <c r="G201" s="70">
        <v>784</v>
      </c>
      <c r="H201" s="70">
        <v>746</v>
      </c>
      <c r="I201" s="70">
        <v>690</v>
      </c>
      <c r="J201" s="70">
        <v>687</v>
      </c>
      <c r="K201" s="69">
        <v>739</v>
      </c>
      <c r="L201" s="69">
        <v>778</v>
      </c>
      <c r="M201" s="265">
        <v>816.14129194203838</v>
      </c>
      <c r="N201" s="70">
        <v>848.57203364664099</v>
      </c>
      <c r="O201" s="70">
        <v>859.08383600024297</v>
      </c>
      <c r="P201" s="70">
        <v>853.47309114258405</v>
      </c>
      <c r="Q201" s="70">
        <v>844.05498278067671</v>
      </c>
      <c r="R201" s="70">
        <v>827.90028173450412</v>
      </c>
      <c r="S201" s="70">
        <v>852.19692733675379</v>
      </c>
      <c r="T201" s="265">
        <v>874.24644888473608</v>
      </c>
      <c r="U201" s="70">
        <v>848.42989909574533</v>
      </c>
      <c r="V201" s="70">
        <v>858.79606957824012</v>
      </c>
      <c r="W201" s="70">
        <v>853.04429656089428</v>
      </c>
      <c r="X201" s="70">
        <v>843.48961304195734</v>
      </c>
      <c r="Y201" s="70">
        <v>827.20715365294052</v>
      </c>
      <c r="Z201" s="70">
        <v>851.34083560092188</v>
      </c>
      <c r="AA201" s="70">
        <v>873.22191898114363</v>
      </c>
      <c r="BJ201" s="275"/>
    </row>
    <row r="202" spans="1:62" x14ac:dyDescent="0.25">
      <c r="A202" t="str">
        <f t="shared" si="13"/>
        <v>16. Houtindustrie en verv. artikelen v. hout en v. kurk, exclusief meubelen; Verv. artikelen v. riet en vlechtwerk</v>
      </c>
      <c r="B202" s="275">
        <v>16</v>
      </c>
      <c r="C202" s="5" t="s">
        <v>12</v>
      </c>
      <c r="D202" s="70">
        <v>816</v>
      </c>
      <c r="E202" s="70">
        <v>810</v>
      </c>
      <c r="F202" s="70">
        <v>833</v>
      </c>
      <c r="G202" s="70">
        <v>819</v>
      </c>
      <c r="H202" s="70">
        <v>842</v>
      </c>
      <c r="I202" s="70">
        <v>852</v>
      </c>
      <c r="J202" s="70">
        <v>793</v>
      </c>
      <c r="K202" s="69">
        <v>789</v>
      </c>
      <c r="L202" s="69">
        <v>798</v>
      </c>
      <c r="M202" s="265">
        <v>781.13523162589706</v>
      </c>
      <c r="N202" s="70">
        <v>727.25178464430712</v>
      </c>
      <c r="O202" s="70">
        <v>747.38810057752835</v>
      </c>
      <c r="P202" s="70">
        <v>768.53206077637617</v>
      </c>
      <c r="Q202" s="70">
        <v>778.67379414819982</v>
      </c>
      <c r="R202" s="70">
        <v>816.84811871146621</v>
      </c>
      <c r="S202" s="70">
        <v>849.30694736206158</v>
      </c>
      <c r="T202" s="265">
        <v>859.82785356002455</v>
      </c>
      <c r="U202" s="70">
        <v>727.12997105429986</v>
      </c>
      <c r="V202" s="70">
        <v>747.13774876023365</v>
      </c>
      <c r="W202" s="70">
        <v>768.14594153379426</v>
      </c>
      <c r="X202" s="70">
        <v>778.15221841139783</v>
      </c>
      <c r="Y202" s="70">
        <v>816.16424363382362</v>
      </c>
      <c r="Z202" s="70">
        <v>848.45375881432312</v>
      </c>
      <c r="AA202" s="70">
        <v>858.82022081637729</v>
      </c>
      <c r="BJ202" s="275"/>
    </row>
    <row r="203" spans="1:62" x14ac:dyDescent="0.25">
      <c r="A203" t="str">
        <f t="shared" si="13"/>
        <v>16. Houtindustrie en verv. artikelen v. hout en v. kurk, exclusief meubelen; Verv. artikelen v. riet en vlechtwerk</v>
      </c>
      <c r="B203" s="275">
        <v>16</v>
      </c>
      <c r="C203" s="5" t="s">
        <v>13</v>
      </c>
      <c r="D203" s="70">
        <v>860</v>
      </c>
      <c r="E203" s="70">
        <v>846</v>
      </c>
      <c r="F203" s="70">
        <v>819</v>
      </c>
      <c r="G203" s="70">
        <v>785</v>
      </c>
      <c r="H203" s="70">
        <v>803</v>
      </c>
      <c r="I203" s="70">
        <v>760</v>
      </c>
      <c r="J203" s="70">
        <v>749</v>
      </c>
      <c r="K203" s="69">
        <v>776</v>
      </c>
      <c r="L203" s="69">
        <v>826</v>
      </c>
      <c r="M203" s="265">
        <v>833.14423552416417</v>
      </c>
      <c r="N203" s="70">
        <v>851.29473003068154</v>
      </c>
      <c r="O203" s="70">
        <v>814.42291013401336</v>
      </c>
      <c r="P203" s="70">
        <v>798.55284440045341</v>
      </c>
      <c r="Q203" s="70">
        <v>798.69111533452894</v>
      </c>
      <c r="R203" s="70">
        <v>781.81174107065578</v>
      </c>
      <c r="S203" s="70">
        <v>727.881627827805</v>
      </c>
      <c r="T203" s="265">
        <v>748.03538300503897</v>
      </c>
      <c r="U203" s="70">
        <v>851.15213943219965</v>
      </c>
      <c r="V203" s="70">
        <v>814.15010373605116</v>
      </c>
      <c r="W203" s="70">
        <v>798.15164237495799</v>
      </c>
      <c r="X203" s="70">
        <v>798.15613148109958</v>
      </c>
      <c r="Y203" s="70">
        <v>781.15719887011801</v>
      </c>
      <c r="Z203" s="70">
        <v>727.15041955157392</v>
      </c>
      <c r="AA203" s="70">
        <v>747.15875992031101</v>
      </c>
      <c r="BJ203" s="275"/>
    </row>
    <row r="204" spans="1:62" x14ac:dyDescent="0.25">
      <c r="A204" t="str">
        <f t="shared" si="13"/>
        <v>16. Houtindustrie en verv. artikelen v. hout en v. kurk, exclusief meubelen; Verv. artikelen v. riet en vlechtwerk</v>
      </c>
      <c r="B204" s="275">
        <v>16</v>
      </c>
      <c r="C204" s="5" t="s">
        <v>14</v>
      </c>
      <c r="D204" s="70">
        <v>1041</v>
      </c>
      <c r="E204" s="70">
        <v>970</v>
      </c>
      <c r="F204" s="70">
        <v>973</v>
      </c>
      <c r="G204" s="70">
        <v>953</v>
      </c>
      <c r="H204" s="70">
        <v>905</v>
      </c>
      <c r="I204" s="70">
        <v>861</v>
      </c>
      <c r="J204" s="70">
        <v>807</v>
      </c>
      <c r="K204" s="69">
        <v>781</v>
      </c>
      <c r="L204" s="69">
        <v>760</v>
      </c>
      <c r="M204" s="265">
        <v>786.13609738534581</v>
      </c>
      <c r="N204" s="70">
        <v>797.27602800758302</v>
      </c>
      <c r="O204" s="70">
        <v>797.41407785848719</v>
      </c>
      <c r="P204" s="70">
        <v>810.56115785008421</v>
      </c>
      <c r="Q204" s="70">
        <v>826.71536499538956</v>
      </c>
      <c r="R204" s="70">
        <v>833.86578785128847</v>
      </c>
      <c r="S204" s="70">
        <v>852.03200176267126</v>
      </c>
      <c r="T204" s="265">
        <v>815.12824868286702</v>
      </c>
      <c r="U204" s="70">
        <v>797.14248546117892</v>
      </c>
      <c r="V204" s="70">
        <v>797.14696889144079</v>
      </c>
      <c r="W204" s="70">
        <v>810.15392271142355</v>
      </c>
      <c r="X204" s="70">
        <v>826.16160977868185</v>
      </c>
      <c r="Y204" s="70">
        <v>833.16766537619503</v>
      </c>
      <c r="Z204" s="70">
        <v>851.17607570617508</v>
      </c>
      <c r="AA204" s="70">
        <v>814.17299943123567</v>
      </c>
      <c r="BJ204" s="275"/>
    </row>
    <row r="205" spans="1:62" x14ac:dyDescent="0.25">
      <c r="A205" t="str">
        <f t="shared" si="13"/>
        <v>16. Houtindustrie en verv. artikelen v. hout en v. kurk, exclusief meubelen; Verv. artikelen v. riet en vlechtwerk</v>
      </c>
      <c r="B205" s="275">
        <v>16</v>
      </c>
      <c r="C205" s="5" t="s">
        <v>15</v>
      </c>
      <c r="D205" s="70">
        <v>828</v>
      </c>
      <c r="E205" s="70">
        <v>868</v>
      </c>
      <c r="F205" s="70">
        <v>901</v>
      </c>
      <c r="G205" s="70">
        <v>940</v>
      </c>
      <c r="H205" s="70">
        <v>985</v>
      </c>
      <c r="I205" s="70">
        <v>990</v>
      </c>
      <c r="J205" s="70">
        <v>954</v>
      </c>
      <c r="K205" s="69">
        <v>923</v>
      </c>
      <c r="L205" s="69">
        <v>929</v>
      </c>
      <c r="M205" s="265">
        <v>850.33713097455779</v>
      </c>
      <c r="N205" s="70">
        <v>812.15816466855972</v>
      </c>
      <c r="O205" s="70">
        <v>809.04393006781822</v>
      </c>
      <c r="P205" s="70">
        <v>778.5269959822574</v>
      </c>
      <c r="Q205" s="70">
        <v>745.56803895564178</v>
      </c>
      <c r="R205" s="70">
        <v>771.04643436147103</v>
      </c>
      <c r="S205" s="70">
        <v>781.81151009650375</v>
      </c>
      <c r="T205" s="265">
        <v>782.23360888240802</v>
      </c>
      <c r="U205" s="70">
        <v>812.02212938644561</v>
      </c>
      <c r="V205" s="70">
        <v>808.77292546123283</v>
      </c>
      <c r="W205" s="70">
        <v>778.13585517062415</v>
      </c>
      <c r="X205" s="70">
        <v>745.06863830523218</v>
      </c>
      <c r="Y205" s="70">
        <v>770.4009050052955</v>
      </c>
      <c r="Z205" s="70">
        <v>781.02612546144792</v>
      </c>
      <c r="AA205" s="70">
        <v>781.31690887760112</v>
      </c>
      <c r="BJ205" s="275"/>
    </row>
    <row r="206" spans="1:62" x14ac:dyDescent="0.25">
      <c r="A206" t="str">
        <f t="shared" si="13"/>
        <v>16. Houtindustrie en verv. artikelen v. hout en v. kurk, exclusief meubelen; Verv. artikelen v. riet en vlechtwerk</v>
      </c>
      <c r="B206" s="275">
        <v>16</v>
      </c>
      <c r="C206" s="5" t="s">
        <v>16</v>
      </c>
      <c r="D206" s="70">
        <v>651</v>
      </c>
      <c r="E206" s="70">
        <v>639</v>
      </c>
      <c r="F206" s="70">
        <v>659</v>
      </c>
      <c r="G206" s="70">
        <v>668</v>
      </c>
      <c r="H206" s="70">
        <v>760</v>
      </c>
      <c r="I206" s="70">
        <v>770</v>
      </c>
      <c r="J206" s="70">
        <v>819</v>
      </c>
      <c r="K206" s="69">
        <v>848</v>
      </c>
      <c r="L206" s="69">
        <v>883</v>
      </c>
      <c r="M206" s="265">
        <v>892.24514877611045</v>
      </c>
      <c r="N206" s="70">
        <v>877.34264637396211</v>
      </c>
      <c r="O206" s="70">
        <v>832.55938153663089</v>
      </c>
      <c r="P206" s="70">
        <v>819.22292776871177</v>
      </c>
      <c r="Q206" s="70">
        <v>821.799664859176</v>
      </c>
      <c r="R206" s="70">
        <v>752.52798953990157</v>
      </c>
      <c r="S206" s="70">
        <v>717.8848602123303</v>
      </c>
      <c r="T206" s="265">
        <v>714.23167076670677</v>
      </c>
      <c r="U206" s="70">
        <v>877.19569278831534</v>
      </c>
      <c r="V206" s="70">
        <v>832.28049998364349</v>
      </c>
      <c r="W206" s="70">
        <v>818.81134085839301</v>
      </c>
      <c r="X206" s="70">
        <v>821.24920230486384</v>
      </c>
      <c r="Y206" s="70">
        <v>751.89796404864285</v>
      </c>
      <c r="Z206" s="70">
        <v>717.16369439209257</v>
      </c>
      <c r="AA206" s="70">
        <v>713.39466227130265</v>
      </c>
      <c r="BJ206" s="275"/>
    </row>
    <row r="207" spans="1:62" x14ac:dyDescent="0.25">
      <c r="A207" t="str">
        <f t="shared" si="13"/>
        <v>16. Houtindustrie en verv. artikelen v. hout en v. kurk, exclusief meubelen; Verv. artikelen v. riet en vlechtwerk</v>
      </c>
      <c r="B207" s="275">
        <v>16</v>
      </c>
      <c r="C207" s="5" t="s">
        <v>17</v>
      </c>
      <c r="D207" s="70">
        <v>147</v>
      </c>
      <c r="E207" s="70">
        <v>171</v>
      </c>
      <c r="F207" s="70">
        <v>189</v>
      </c>
      <c r="G207" s="70">
        <v>215</v>
      </c>
      <c r="H207" s="70">
        <v>211</v>
      </c>
      <c r="I207" s="70">
        <v>242</v>
      </c>
      <c r="J207" s="70">
        <v>254</v>
      </c>
      <c r="K207" s="69">
        <v>256</v>
      </c>
      <c r="L207" s="69">
        <v>260</v>
      </c>
      <c r="M207" s="265">
        <v>300.40372776723672</v>
      </c>
      <c r="N207" s="70">
        <v>312.2841984698249</v>
      </c>
      <c r="O207" s="70">
        <v>340.60524599533551</v>
      </c>
      <c r="P207" s="70">
        <v>350.37130540098036</v>
      </c>
      <c r="Q207" s="70">
        <v>341.67238991973721</v>
      </c>
      <c r="R207" s="70">
        <v>350.05322014945671</v>
      </c>
      <c r="S207" s="70">
        <v>341.24892248750649</v>
      </c>
      <c r="T207" s="265">
        <v>321.7656339200642</v>
      </c>
      <c r="U207" s="70">
        <v>312.2318913320201</v>
      </c>
      <c r="V207" s="70">
        <v>340.49115380916191</v>
      </c>
      <c r="W207" s="70">
        <v>350.19527487477535</v>
      </c>
      <c r="X207" s="70">
        <v>341.44352896428109</v>
      </c>
      <c r="Y207" s="70">
        <v>349.760151379847</v>
      </c>
      <c r="Z207" s="70">
        <v>340.90611394991151</v>
      </c>
      <c r="AA207" s="70">
        <v>321.38855659327601</v>
      </c>
      <c r="BJ207" s="275"/>
    </row>
    <row r="208" spans="1:62" x14ac:dyDescent="0.25">
      <c r="A208" t="str">
        <f t="shared" si="13"/>
        <v>16. Houtindustrie en verv. artikelen v. hout en v. kurk, exclusief meubelen; Verv. artikelen v. riet en vlechtwerk</v>
      </c>
      <c r="B208" s="275">
        <v>16</v>
      </c>
      <c r="C208" s="5" t="s">
        <v>156</v>
      </c>
      <c r="D208" s="70">
        <v>35</v>
      </c>
      <c r="E208" s="70">
        <v>28</v>
      </c>
      <c r="F208" s="70">
        <v>29</v>
      </c>
      <c r="G208" s="70">
        <v>24</v>
      </c>
      <c r="H208" s="70">
        <v>34</v>
      </c>
      <c r="I208" s="70">
        <v>36</v>
      </c>
      <c r="J208" s="70">
        <v>39</v>
      </c>
      <c r="K208" s="69">
        <v>39</v>
      </c>
      <c r="L208" s="69">
        <v>46</v>
      </c>
      <c r="M208" s="265">
        <v>42.193304789968096</v>
      </c>
      <c r="N208" s="70">
        <v>48.479219233858245</v>
      </c>
      <c r="O208" s="70">
        <v>65.067381994850109</v>
      </c>
      <c r="P208" s="70">
        <v>66.611872338834559</v>
      </c>
      <c r="Q208" s="70">
        <v>76.56197282939182</v>
      </c>
      <c r="R208" s="70">
        <v>84.264987357258875</v>
      </c>
      <c r="S208" s="70">
        <v>87.612775932835163</v>
      </c>
      <c r="T208" s="265">
        <v>112.96349682573737</v>
      </c>
      <c r="U208" s="70">
        <v>48.471099036891623</v>
      </c>
      <c r="V208" s="70">
        <v>65.045586441353308</v>
      </c>
      <c r="W208" s="70">
        <v>66.578405777051259</v>
      </c>
      <c r="X208" s="70">
        <v>76.510689650620918</v>
      </c>
      <c r="Y208" s="70">
        <v>84.194439695519236</v>
      </c>
      <c r="Z208" s="70">
        <v>87.524762738908464</v>
      </c>
      <c r="AA208" s="70">
        <v>112.83111484047454</v>
      </c>
      <c r="BJ208" s="275"/>
    </row>
    <row r="209" spans="1:62" x14ac:dyDescent="0.25">
      <c r="A209" t="str">
        <f t="shared" si="13"/>
        <v>16. Houtindustrie en verv. artikelen v. hout en v. kurk, exclusief meubelen; Verv. artikelen v. riet en vlechtwerk</v>
      </c>
      <c r="B209" s="275">
        <v>16</v>
      </c>
      <c r="C209" s="5" t="s">
        <v>6</v>
      </c>
      <c r="D209" s="70">
        <v>833</v>
      </c>
      <c r="E209" s="70">
        <v>838</v>
      </c>
      <c r="F209" s="70">
        <v>877</v>
      </c>
      <c r="G209" s="70">
        <v>907</v>
      </c>
      <c r="H209" s="70">
        <v>1005</v>
      </c>
      <c r="I209" s="70">
        <v>1048</v>
      </c>
      <c r="J209" s="70">
        <v>1112</v>
      </c>
      <c r="K209" s="69">
        <v>1143</v>
      </c>
      <c r="L209" s="69">
        <v>1189</v>
      </c>
      <c r="M209" s="265">
        <v>1234.8421813333152</v>
      </c>
      <c r="N209" s="70">
        <v>1238.1060640776452</v>
      </c>
      <c r="O209" s="70">
        <v>1238.2320095268165</v>
      </c>
      <c r="P209" s="70">
        <v>1236.2061055085267</v>
      </c>
      <c r="Q209" s="70">
        <v>1240.034027608305</v>
      </c>
      <c r="R209" s="70">
        <v>1186.8461970466171</v>
      </c>
      <c r="S209" s="70">
        <v>1146.7465586326718</v>
      </c>
      <c r="T209" s="265">
        <v>1148.9608015125084</v>
      </c>
      <c r="U209" s="70">
        <v>1237.8986831572272</v>
      </c>
      <c r="V209" s="70">
        <v>1237.8172402341588</v>
      </c>
      <c r="W209" s="70">
        <v>1235.5850215102198</v>
      </c>
      <c r="X209" s="70">
        <v>1239.2034209197659</v>
      </c>
      <c r="Y209" s="70">
        <v>1185.8525551240091</v>
      </c>
      <c r="Z209" s="70">
        <v>1145.5945710809126</v>
      </c>
      <c r="AA209" s="70">
        <v>1147.6143337050532</v>
      </c>
      <c r="BJ209" s="275"/>
    </row>
    <row r="210" spans="1:62" x14ac:dyDescent="0.25">
      <c r="A210" t="str">
        <f t="shared" si="13"/>
        <v>16. Houtindustrie en verv. artikelen v. hout en v. kurk, exclusief meubelen; Verv. artikelen v. riet en vlechtwerk</v>
      </c>
      <c r="B210" s="275">
        <v>16</v>
      </c>
      <c r="C210" s="5" t="s">
        <v>157</v>
      </c>
      <c r="D210" s="267">
        <v>1.0068150971256944</v>
      </c>
      <c r="E210" s="266"/>
      <c r="F210" s="266"/>
      <c r="G210" s="266"/>
      <c r="H210" s="266"/>
      <c r="I210" s="266"/>
      <c r="J210" s="266"/>
      <c r="K210" s="334"/>
      <c r="L210" s="334"/>
      <c r="M210" s="269"/>
      <c r="N210" s="266"/>
      <c r="O210" s="266"/>
      <c r="P210" s="266"/>
      <c r="Q210" s="266"/>
      <c r="R210" s="266"/>
      <c r="S210" s="266"/>
      <c r="T210" s="269"/>
      <c r="U210" s="266"/>
      <c r="V210" s="266"/>
      <c r="W210" s="266"/>
      <c r="X210" s="266"/>
      <c r="Y210" s="266"/>
      <c r="Z210" s="266"/>
      <c r="AA210" s="266"/>
      <c r="BJ210" s="275"/>
    </row>
    <row r="211" spans="1:62" x14ac:dyDescent="0.25">
      <c r="A211" t="str">
        <f t="shared" si="13"/>
        <v>16. Houtindustrie en verv. artikelen v. hout en v. kurk, exclusief meubelen; Verv. artikelen v. riet en vlechtwerk</v>
      </c>
      <c r="B211" s="275">
        <v>16</v>
      </c>
      <c r="C211" s="5" t="s">
        <v>158</v>
      </c>
      <c r="D211" s="266"/>
      <c r="E211" s="267">
        <v>1.1023754592997925E-2</v>
      </c>
      <c r="F211" s="267">
        <v>-2.1736984471990572E-3</v>
      </c>
      <c r="G211" s="267">
        <v>-1.8755298159573996E-3</v>
      </c>
      <c r="H211" s="267">
        <v>-8.1405163560042126E-3</v>
      </c>
      <c r="I211" s="267">
        <v>9.9664259270936806E-3</v>
      </c>
      <c r="J211" s="267">
        <v>1.4999511468565874E-2</v>
      </c>
      <c r="K211" s="333">
        <v>-5.4532109308237375E-3</v>
      </c>
      <c r="L211" s="333">
        <v>-9.4966802928742045E-3</v>
      </c>
      <c r="M211" s="268">
        <v>5.5452425933003036E-3</v>
      </c>
      <c r="N211" s="267">
        <v>1.6713984941656435E-3</v>
      </c>
      <c r="O211" s="267">
        <v>1.6713984941658655E-3</v>
      </c>
      <c r="P211" s="267">
        <v>1.6713984941656435E-3</v>
      </c>
      <c r="Q211" s="267">
        <v>1.6713984941656435E-3</v>
      </c>
      <c r="R211" s="267">
        <v>1.6713984941660875E-3</v>
      </c>
      <c r="S211" s="267">
        <v>1.6713984941656435E-3</v>
      </c>
      <c r="T211" s="268">
        <v>1.6713984941657545E-3</v>
      </c>
      <c r="U211" s="267">
        <v>1.7554385514978454E-3</v>
      </c>
      <c r="V211" s="267">
        <v>1.7554385514979565E-3</v>
      </c>
      <c r="W211" s="267">
        <v>1.7554385514978454E-3</v>
      </c>
      <c r="X211" s="267">
        <v>1.7554385514978454E-3</v>
      </c>
      <c r="Y211" s="267">
        <v>1.7554385514979565E-3</v>
      </c>
      <c r="Z211" s="267">
        <v>1.7554385514977344E-3</v>
      </c>
      <c r="AA211" s="267">
        <v>1.7554385514978454E-3</v>
      </c>
      <c r="BJ211" s="275"/>
    </row>
    <row r="212" spans="1:62" x14ac:dyDescent="0.25">
      <c r="A212" t="str">
        <f t="shared" si="13"/>
        <v>16. Houtindustrie en verv. artikelen v. hout en v. kurk, exclusief meubelen; Verv. artikelen v. riet en vlechtwerk</v>
      </c>
      <c r="B212" s="275">
        <v>16</v>
      </c>
      <c r="C212" s="5" t="s">
        <v>159</v>
      </c>
      <c r="D212" s="270"/>
      <c r="E212" s="70">
        <v>12.646754410262469</v>
      </c>
      <c r="F212" s="70">
        <v>9.7266431123525994</v>
      </c>
      <c r="G212" s="70">
        <v>10.156696686126425</v>
      </c>
      <c r="H212" s="70">
        <v>12.090990552741406</v>
      </c>
      <c r="I212" s="70">
        <v>15.226317784941159</v>
      </c>
      <c r="J212" s="70">
        <v>16.722687988512057</v>
      </c>
      <c r="K212" s="69">
        <v>11.749304395931238</v>
      </c>
      <c r="L212" s="69">
        <v>12.882810888128878</v>
      </c>
      <c r="M212" s="265">
        <v>17.655275174245542</v>
      </c>
      <c r="N212" s="70">
        <v>13.749655919147202</v>
      </c>
      <c r="O212" s="70">
        <v>14.290614802257494</v>
      </c>
      <c r="P212" s="70">
        <v>14.637219514405881</v>
      </c>
      <c r="Q212" s="70">
        <v>15.100259191947901</v>
      </c>
      <c r="R212" s="70">
        <v>15.481564445019863</v>
      </c>
      <c r="S212" s="70">
        <v>15.899561370848728</v>
      </c>
      <c r="T212" s="265">
        <v>16.241705784208673</v>
      </c>
      <c r="U212" s="70">
        <v>13.752363691485687</v>
      </c>
      <c r="V212" s="70">
        <v>14.291034979626128</v>
      </c>
      <c r="W212" s="70">
        <v>14.635198098221606</v>
      </c>
      <c r="X212" s="70">
        <v>15.09564490785904</v>
      </c>
      <c r="Y212" s="70">
        <v>15.47424129644495</v>
      </c>
      <c r="Z212" s="70">
        <v>15.889378606678395</v>
      </c>
      <c r="AA212" s="70">
        <v>16.228585176803055</v>
      </c>
      <c r="BJ212" s="275"/>
    </row>
    <row r="213" spans="1:62" x14ac:dyDescent="0.25">
      <c r="A213" t="str">
        <f t="shared" si="13"/>
        <v>16. Houtindustrie en verv. artikelen v. hout en v. kurk, exclusief meubelen; Verv. artikelen v. riet en vlechtwerk</v>
      </c>
      <c r="B213" s="275">
        <v>16</v>
      </c>
      <c r="C213" s="5" t="s">
        <v>160</v>
      </c>
      <c r="D213" s="270"/>
      <c r="E213" s="70">
        <v>94.614473044107783</v>
      </c>
      <c r="F213" s="70">
        <v>91.588801231899282</v>
      </c>
      <c r="G213" s="70">
        <v>89.866444977396839</v>
      </c>
      <c r="H213" s="70">
        <v>97.726998632254393</v>
      </c>
      <c r="I213" s="70">
        <v>106.36333575345677</v>
      </c>
      <c r="J213" s="70">
        <v>96.554990755127093</v>
      </c>
      <c r="K213" s="69">
        <v>82.838049515201575</v>
      </c>
      <c r="L213" s="69">
        <v>90.71200889872415</v>
      </c>
      <c r="M213" s="265">
        <v>99.080922960996801</v>
      </c>
      <c r="N213" s="70">
        <v>98.486939045402849</v>
      </c>
      <c r="O213" s="70">
        <v>102.36175488517679</v>
      </c>
      <c r="P213" s="70">
        <v>104.84443789622364</v>
      </c>
      <c r="Q213" s="70">
        <v>108.16112892950096</v>
      </c>
      <c r="R213" s="70">
        <v>110.8923672555958</v>
      </c>
      <c r="S213" s="70">
        <v>113.88642310669125</v>
      </c>
      <c r="T213" s="265">
        <v>116.33715759644541</v>
      </c>
      <c r="U213" s="70">
        <v>98.526416028452786</v>
      </c>
      <c r="V213" s="70">
        <v>102.38563271501889</v>
      </c>
      <c r="W213" s="70">
        <v>104.85132947559696</v>
      </c>
      <c r="X213" s="70">
        <v>108.15012050112794</v>
      </c>
      <c r="Y213" s="70">
        <v>110.86250843134103</v>
      </c>
      <c r="Z213" s="70">
        <v>113.8366874346432</v>
      </c>
      <c r="AA213" s="70">
        <v>116.26687386640391</v>
      </c>
      <c r="BJ213" s="275"/>
    </row>
    <row r="214" spans="1:62" x14ac:dyDescent="0.25">
      <c r="A214" t="str">
        <f t="shared" si="13"/>
        <v>16. Houtindustrie en verv. artikelen v. hout en v. kurk, exclusief meubelen; Verv. artikelen v. riet en vlechtwerk</v>
      </c>
      <c r="B214" s="275">
        <v>16</v>
      </c>
      <c r="C214" s="5" t="s">
        <v>161</v>
      </c>
      <c r="D214" s="270"/>
      <c r="E214" s="70">
        <v>112.52973640326219</v>
      </c>
      <c r="F214" s="70">
        <v>103.99098428625474</v>
      </c>
      <c r="G214" s="70">
        <v>109.81981357718028</v>
      </c>
      <c r="H214" s="70">
        <v>108.6423154183601</v>
      </c>
      <c r="I214" s="70">
        <v>129.13245229219064</v>
      </c>
      <c r="J214" s="70">
        <v>141.96512639752737</v>
      </c>
      <c r="K214" s="69">
        <v>122.96723046831842</v>
      </c>
      <c r="L214" s="69">
        <v>121.65014052620961</v>
      </c>
      <c r="M214" s="265">
        <v>136.94732321542384</v>
      </c>
      <c r="N214" s="70">
        <v>126.07854357929403</v>
      </c>
      <c r="O214" s="70">
        <v>131.03890829822865</v>
      </c>
      <c r="P214" s="70">
        <v>134.21712727056914</v>
      </c>
      <c r="Q214" s="70">
        <v>138.46300574979909</v>
      </c>
      <c r="R214" s="70">
        <v>141.95941404169704</v>
      </c>
      <c r="S214" s="70">
        <v>145.792269491973</v>
      </c>
      <c r="T214" s="265">
        <v>148.92958940629492</v>
      </c>
      <c r="U214" s="70">
        <v>126.14292622374508</v>
      </c>
      <c r="V214" s="70">
        <v>131.08386394784102</v>
      </c>
      <c r="W214" s="70">
        <v>134.24068439353658</v>
      </c>
      <c r="X214" s="70">
        <v>138.46411167055172</v>
      </c>
      <c r="Y214" s="70">
        <v>141.93676970849594</v>
      </c>
      <c r="Z214" s="70">
        <v>145.74459767700145</v>
      </c>
      <c r="AA214" s="70">
        <v>148.85595440881457</v>
      </c>
      <c r="BJ214" s="275"/>
    </row>
    <row r="215" spans="1:62" x14ac:dyDescent="0.25">
      <c r="A215" t="str">
        <f t="shared" si="13"/>
        <v>16. Houtindustrie en verv. artikelen v. hout en v. kurk, exclusief meubelen; Verv. artikelen v. riet en vlechtwerk</v>
      </c>
      <c r="B215" s="275">
        <v>16</v>
      </c>
      <c r="C215" s="5" t="s">
        <v>162</v>
      </c>
      <c r="D215" s="270"/>
      <c r="E215" s="70">
        <v>142.31070240119851</v>
      </c>
      <c r="F215" s="70">
        <v>122.07770093817425</v>
      </c>
      <c r="G215" s="70">
        <v>118.16677177753961</v>
      </c>
      <c r="H215" s="70">
        <v>111.473613710381</v>
      </c>
      <c r="I215" s="70">
        <v>119.57833484618111</v>
      </c>
      <c r="J215" s="70">
        <v>114.07477412263052</v>
      </c>
      <c r="K215" s="69">
        <v>99.527776555455802</v>
      </c>
      <c r="L215" s="69">
        <v>104.07305063122904</v>
      </c>
      <c r="M215" s="265">
        <v>121.26801978229923</v>
      </c>
      <c r="N215" s="70">
        <v>124.05155568754655</v>
      </c>
      <c r="O215" s="70">
        <v>128.98095210490467</v>
      </c>
      <c r="P215" s="70">
        <v>130.57872132442455</v>
      </c>
      <c r="Q215" s="70">
        <v>129.72590131025484</v>
      </c>
      <c r="R215" s="70">
        <v>128.29437100359911</v>
      </c>
      <c r="S215" s="70">
        <v>125.83889446267246</v>
      </c>
      <c r="T215" s="265">
        <v>129.53192741506251</v>
      </c>
      <c r="U215" s="70">
        <v>124.12014424851255</v>
      </c>
      <c r="V215" s="70">
        <v>129.03065008502688</v>
      </c>
      <c r="W215" s="70">
        <v>130.60715477642685</v>
      </c>
      <c r="X215" s="70">
        <v>129.73241543454293</v>
      </c>
      <c r="Y215" s="70">
        <v>128.27932304928046</v>
      </c>
      <c r="Z215" s="70">
        <v>125.80305916208457</v>
      </c>
      <c r="AA215" s="70">
        <v>129.4733502185552</v>
      </c>
      <c r="BJ215" s="275"/>
    </row>
    <row r="216" spans="1:62" x14ac:dyDescent="0.25">
      <c r="A216" t="str">
        <f t="shared" si="13"/>
        <v>16. Houtindustrie en verv. artikelen v. hout en v. kurk, exclusief meubelen; Verv. artikelen v. riet en vlechtwerk</v>
      </c>
      <c r="B216" s="275">
        <v>16</v>
      </c>
      <c r="C216" s="5" t="s">
        <v>163</v>
      </c>
      <c r="D216" s="270"/>
      <c r="E216" s="70">
        <v>103.89921032560274</v>
      </c>
      <c r="F216" s="70">
        <v>92.445308581237256</v>
      </c>
      <c r="G216" s="70">
        <v>95.318673294726324</v>
      </c>
      <c r="H216" s="70">
        <v>88.585654809272924</v>
      </c>
      <c r="I216" s="70">
        <v>106.31945364340361</v>
      </c>
      <c r="J216" s="70">
        <v>111.87034387442203</v>
      </c>
      <c r="K216" s="69">
        <v>87.904445001622847</v>
      </c>
      <c r="L216" s="69">
        <v>84.270745682523042</v>
      </c>
      <c r="M216" s="265">
        <v>97.235463404426312</v>
      </c>
      <c r="N216" s="70">
        <v>92.154512950821015</v>
      </c>
      <c r="O216" s="70">
        <v>85.79760749878551</v>
      </c>
      <c r="P216" s="70">
        <v>88.173191536375626</v>
      </c>
      <c r="Q216" s="70">
        <v>90.6676525145607</v>
      </c>
      <c r="R216" s="70">
        <v>91.864124599698158</v>
      </c>
      <c r="S216" s="70">
        <v>96.367744645143659</v>
      </c>
      <c r="T216" s="265">
        <v>100.19707844567361</v>
      </c>
      <c r="U216" s="70">
        <v>92.220159600471064</v>
      </c>
      <c r="V216" s="70">
        <v>85.844344571860404</v>
      </c>
      <c r="W216" s="70">
        <v>88.206445753049437</v>
      </c>
      <c r="X216" s="70">
        <v>90.686655084361576</v>
      </c>
      <c r="Y216" s="70">
        <v>91.867987603109256</v>
      </c>
      <c r="Z216" s="70">
        <v>96.355654899145321</v>
      </c>
      <c r="AA216" s="70">
        <v>100.16772753754051</v>
      </c>
      <c r="BJ216" s="275"/>
    </row>
    <row r="217" spans="1:62" x14ac:dyDescent="0.25">
      <c r="A217" t="str">
        <f t="shared" si="13"/>
        <v>16. Houtindustrie en verv. artikelen v. hout en v. kurk, exclusief meubelen; Verv. artikelen v. riet en vlechtwerk</v>
      </c>
      <c r="B217" s="275">
        <v>16</v>
      </c>
      <c r="C217" s="5" t="s">
        <v>164</v>
      </c>
      <c r="D217" s="270"/>
      <c r="E217" s="70">
        <v>104.14983077978826</v>
      </c>
      <c r="F217" s="70">
        <v>91.289323146250183</v>
      </c>
      <c r="G217" s="70">
        <v>88.620034218654638</v>
      </c>
      <c r="H217" s="70">
        <v>80.023044005188893</v>
      </c>
      <c r="I217" s="70">
        <v>96.397841960546302</v>
      </c>
      <c r="J217" s="70">
        <v>95.060960565709649</v>
      </c>
      <c r="K217" s="69">
        <v>78.36598916458945</v>
      </c>
      <c r="L217" s="69">
        <v>78.053199139162871</v>
      </c>
      <c r="M217" s="265">
        <v>95.507028418604534</v>
      </c>
      <c r="N217" s="70">
        <v>93.105616503267413</v>
      </c>
      <c r="O217" s="70">
        <v>95.133972349485845</v>
      </c>
      <c r="P217" s="70">
        <v>91.013469108030819</v>
      </c>
      <c r="Q217" s="70">
        <v>89.239955962205755</v>
      </c>
      <c r="R217" s="70">
        <v>89.255408029222437</v>
      </c>
      <c r="S217" s="70">
        <v>87.36910253730619</v>
      </c>
      <c r="T217" s="265">
        <v>81.34229922106222</v>
      </c>
      <c r="U217" s="70">
        <v>93.175633992586853</v>
      </c>
      <c r="V217" s="70">
        <v>95.18956842550439</v>
      </c>
      <c r="W217" s="70">
        <v>91.051403642024894</v>
      </c>
      <c r="X217" s="70">
        <v>89.262197503800905</v>
      </c>
      <c r="Y217" s="70">
        <v>89.262699548096535</v>
      </c>
      <c r="Z217" s="70">
        <v>87.361604568751048</v>
      </c>
      <c r="AA217" s="70">
        <v>81.321694924849965</v>
      </c>
      <c r="BJ217" s="275"/>
    </row>
    <row r="218" spans="1:62" x14ac:dyDescent="0.25">
      <c r="A218" t="str">
        <f t="shared" si="13"/>
        <v>16. Houtindustrie en verv. artikelen v. hout en v. kurk, exclusief meubelen; Verv. artikelen v. riet en vlechtwerk</v>
      </c>
      <c r="B218" s="275">
        <v>16</v>
      </c>
      <c r="C218" s="5" t="s">
        <v>165</v>
      </c>
      <c r="D218" s="270"/>
      <c r="E218" s="70">
        <v>110.98925832178638</v>
      </c>
      <c r="F218" s="70">
        <v>90.617856307140329</v>
      </c>
      <c r="G218" s="70">
        <v>91.188235796597652</v>
      </c>
      <c r="H218" s="70">
        <v>83.343330842913559</v>
      </c>
      <c r="I218" s="70">
        <v>95.532338288592655</v>
      </c>
      <c r="J218" s="70">
        <v>95.221158768863106</v>
      </c>
      <c r="K218" s="69">
        <v>72.743753054438841</v>
      </c>
      <c r="L218" s="69">
        <v>67.242138576338633</v>
      </c>
      <c r="M218" s="265">
        <v>76.865952709776053</v>
      </c>
      <c r="N218" s="70">
        <v>76.463973535224255</v>
      </c>
      <c r="O218" s="70">
        <v>77.547505207559595</v>
      </c>
      <c r="P218" s="70">
        <v>77.560932704631725</v>
      </c>
      <c r="Q218" s="70">
        <v>78.839690899156139</v>
      </c>
      <c r="R218" s="70">
        <v>80.410939022413316</v>
      </c>
      <c r="S218" s="70">
        <v>81.106428958363722</v>
      </c>
      <c r="T218" s="265">
        <v>82.873376061257517</v>
      </c>
      <c r="U218" s="70">
        <v>76.530040457919441</v>
      </c>
      <c r="V218" s="70">
        <v>77.60150801619676</v>
      </c>
      <c r="W218" s="70">
        <v>77.601944476372552</v>
      </c>
      <c r="X218" s="70">
        <v>78.868166324457519</v>
      </c>
      <c r="Y218" s="70">
        <v>80.426508376132261</v>
      </c>
      <c r="Z218" s="70">
        <v>81.108545138101675</v>
      </c>
      <c r="AA218" s="70">
        <v>82.861656813955321</v>
      </c>
      <c r="BJ218" s="275"/>
    </row>
    <row r="219" spans="1:62" x14ac:dyDescent="0.25">
      <c r="A219" t="str">
        <f t="shared" si="13"/>
        <v>16. Houtindustrie en verv. artikelen v. hout en v. kurk, exclusief meubelen; Verv. artikelen v. riet en vlechtwerk</v>
      </c>
      <c r="B219" s="275">
        <v>16</v>
      </c>
      <c r="C219" s="5" t="s">
        <v>166</v>
      </c>
      <c r="D219" s="266"/>
      <c r="E219" s="70">
        <v>72.292593134241059</v>
      </c>
      <c r="F219" s="70">
        <v>64.329599698936605</v>
      </c>
      <c r="G219" s="70">
        <v>67.043960223317711</v>
      </c>
      <c r="H219" s="70">
        <v>64.056886692221312</v>
      </c>
      <c r="I219" s="70">
        <v>84.95877792740248</v>
      </c>
      <c r="J219" s="70">
        <v>90.372795445578745</v>
      </c>
      <c r="K219" s="69">
        <v>67.574614805812743</v>
      </c>
      <c r="L219" s="69">
        <v>61.646671768099075</v>
      </c>
      <c r="M219" s="265">
        <v>76.021354890577939</v>
      </c>
      <c r="N219" s="70">
        <v>66.290190043300314</v>
      </c>
      <c r="O219" s="70">
        <v>63.313851788871027</v>
      </c>
      <c r="P219" s="70">
        <v>63.07107372355695</v>
      </c>
      <c r="Q219" s="70">
        <v>60.692048644701224</v>
      </c>
      <c r="R219" s="70">
        <v>58.122649467202052</v>
      </c>
      <c r="S219" s="70">
        <v>60.108882470475457</v>
      </c>
      <c r="T219" s="265">
        <v>60.948101281828606</v>
      </c>
      <c r="U219" s="70">
        <v>66.361652424539116</v>
      </c>
      <c r="V219" s="70">
        <v>63.371489199370053</v>
      </c>
      <c r="W219" s="70">
        <v>63.117916194396869</v>
      </c>
      <c r="X219" s="70">
        <v>60.726950851508207</v>
      </c>
      <c r="Y219" s="70">
        <v>58.14633303260505</v>
      </c>
      <c r="Z219" s="70">
        <v>60.123303126747018</v>
      </c>
      <c r="AA219" s="70">
        <v>60.952512108880086</v>
      </c>
      <c r="BJ219" s="275"/>
    </row>
    <row r="220" spans="1:62" x14ac:dyDescent="0.25">
      <c r="A220" t="str">
        <f t="shared" si="13"/>
        <v>16. Houtindustrie en verv. artikelen v. hout en v. kurk, exclusief meubelen; Verv. artikelen v. riet en vlechtwerk</v>
      </c>
      <c r="B220" s="275">
        <v>16</v>
      </c>
      <c r="C220" s="5" t="s">
        <v>167</v>
      </c>
      <c r="D220" s="266"/>
      <c r="E220" s="70">
        <v>77.58149136496948</v>
      </c>
      <c r="F220" s="70">
        <v>67.718245298735781</v>
      </c>
      <c r="G220" s="70">
        <v>70.03424532183314</v>
      </c>
      <c r="H220" s="70">
        <v>66.805695933562134</v>
      </c>
      <c r="I220" s="70">
        <v>89.767756538608324</v>
      </c>
      <c r="J220" s="70">
        <v>94.824387096839388</v>
      </c>
      <c r="K220" s="69">
        <v>84.107886630629082</v>
      </c>
      <c r="L220" s="69">
        <v>83.657203747493369</v>
      </c>
      <c r="M220" s="265">
        <v>100.39205435782775</v>
      </c>
      <c r="N220" s="70">
        <v>97.986756340437111</v>
      </c>
      <c r="O220" s="70">
        <v>96.350156944245455</v>
      </c>
      <c r="P220" s="70">
        <v>91.43203901918389</v>
      </c>
      <c r="Q220" s="70">
        <v>89.967423775721798</v>
      </c>
      <c r="R220" s="70">
        <v>90.250402181133524</v>
      </c>
      <c r="S220" s="70">
        <v>82.642956200491753</v>
      </c>
      <c r="T220" s="265">
        <v>78.838432435977907</v>
      </c>
      <c r="U220" s="70">
        <v>98.061740673894633</v>
      </c>
      <c r="V220" s="70">
        <v>96.407738012874191</v>
      </c>
      <c r="W220" s="70">
        <v>91.471357024788816</v>
      </c>
      <c r="X220" s="70">
        <v>89.991036071463952</v>
      </c>
      <c r="Y220" s="70">
        <v>90.25896797032685</v>
      </c>
      <c r="Z220" s="70">
        <v>82.636956070767994</v>
      </c>
      <c r="AA220" s="70">
        <v>78.819504165055946</v>
      </c>
      <c r="BJ220" s="275"/>
    </row>
    <row r="221" spans="1:62" x14ac:dyDescent="0.25">
      <c r="A221" t="str">
        <f t="shared" si="13"/>
        <v>16. Houtindustrie en verv. artikelen v. hout en v. kurk, exclusief meubelen; Verv. artikelen v. riet en vlechtwerk</v>
      </c>
      <c r="B221" s="275">
        <v>16</v>
      </c>
      <c r="C221" s="5" t="s">
        <v>168</v>
      </c>
      <c r="D221" s="266"/>
      <c r="E221" s="70">
        <v>37.447584228786248</v>
      </c>
      <c r="F221" s="70">
        <v>41.304711061571538</v>
      </c>
      <c r="G221" s="70">
        <v>45.708929255146899</v>
      </c>
      <c r="H221" s="70">
        <v>50.649957998951223</v>
      </c>
      <c r="I221" s="70">
        <v>53.528198020704401</v>
      </c>
      <c r="J221" s="70">
        <v>62.610537132365486</v>
      </c>
      <c r="K221" s="69">
        <v>60.520200376756826</v>
      </c>
      <c r="L221" s="69">
        <v>59.961609230912508</v>
      </c>
      <c r="M221" s="265">
        <v>64.809409325550888</v>
      </c>
      <c r="N221" s="70">
        <v>73.717006467939299</v>
      </c>
      <c r="O221" s="70">
        <v>76.632392179475715</v>
      </c>
      <c r="P221" s="70">
        <v>83.582182247442248</v>
      </c>
      <c r="Q221" s="70">
        <v>85.978705984757596</v>
      </c>
      <c r="R221" s="70">
        <v>83.844052019039552</v>
      </c>
      <c r="S221" s="70">
        <v>85.900650054099856</v>
      </c>
      <c r="T221" s="265">
        <v>83.740136026808813</v>
      </c>
      <c r="U221" s="70">
        <v>73.742252414443669</v>
      </c>
      <c r="V221" s="70">
        <v>76.645796354049608</v>
      </c>
      <c r="W221" s="70">
        <v>83.582799706584822</v>
      </c>
      <c r="X221" s="70">
        <v>85.964939736602233</v>
      </c>
      <c r="Y221" s="70">
        <v>83.816586050063464</v>
      </c>
      <c r="Z221" s="70">
        <v>85.858126859035892</v>
      </c>
      <c r="AA221" s="70">
        <v>83.684662941334025</v>
      </c>
      <c r="BJ221" s="275"/>
    </row>
    <row r="222" spans="1:62" x14ac:dyDescent="0.25">
      <c r="A222" t="str">
        <f t="shared" si="13"/>
        <v>16. Houtindustrie en verv. artikelen v. hout en v. kurk, exclusief meubelen; Verv. artikelen v. riet en vlechtwerk</v>
      </c>
      <c r="B222" s="275">
        <v>16</v>
      </c>
      <c r="C222" s="5" t="s">
        <v>169</v>
      </c>
      <c r="D222" s="266"/>
      <c r="E222" s="70">
        <v>9.9017594924516548</v>
      </c>
      <c r="F222" s="70">
        <v>7.5518789088358078</v>
      </c>
      <c r="G222" s="70">
        <v>7.8302357601716661</v>
      </c>
      <c r="H222" s="70">
        <v>6.3298354349050836</v>
      </c>
      <c r="I222" s="70">
        <v>9.5829029037408624</v>
      </c>
      <c r="J222" s="70">
        <v>10.327794154042149</v>
      </c>
      <c r="K222" s="69">
        <v>10.390787493302799</v>
      </c>
      <c r="L222" s="69">
        <v>10.23309218818283</v>
      </c>
      <c r="M222" s="265">
        <v>12.761729495236084</v>
      </c>
      <c r="N222" s="70">
        <v>11.542191937816865</v>
      </c>
      <c r="O222" s="70">
        <v>13.261735627917343</v>
      </c>
      <c r="P222" s="70">
        <v>17.799511453636413</v>
      </c>
      <c r="Q222" s="70">
        <v>18.222014599221058</v>
      </c>
      <c r="R222" s="70">
        <v>20.943914915734901</v>
      </c>
      <c r="S222" s="70">
        <v>23.051113501458648</v>
      </c>
      <c r="T222" s="265">
        <v>23.966917999325801</v>
      </c>
      <c r="U222" s="70">
        <v>11.54573786557045</v>
      </c>
      <c r="V222" s="70">
        <v>13.263587820907411</v>
      </c>
      <c r="W222" s="70">
        <v>17.799015604549819</v>
      </c>
      <c r="X222" s="70">
        <v>18.218454905010923</v>
      </c>
      <c r="Y222" s="70">
        <v>20.936316105538015</v>
      </c>
      <c r="Z222" s="70">
        <v>23.038890537300784</v>
      </c>
      <c r="AA222" s="70">
        <v>23.950197131037509</v>
      </c>
      <c r="BJ222" s="275"/>
    </row>
    <row r="223" spans="1:62" x14ac:dyDescent="0.25">
      <c r="A223" t="str">
        <f t="shared" si="13"/>
        <v>16. Houtindustrie en verv. artikelen v. hout en v. kurk, exclusief meubelen; Verv. artikelen v. riet en vlechtwerk</v>
      </c>
      <c r="B223" s="275">
        <v>16</v>
      </c>
      <c r="C223" s="5" t="s">
        <v>26</v>
      </c>
      <c r="D223" s="270"/>
      <c r="E223" s="70">
        <v>124.93083508620738</v>
      </c>
      <c r="F223" s="70">
        <v>116.57483526914312</v>
      </c>
      <c r="G223" s="70">
        <v>123.5734103371517</v>
      </c>
      <c r="H223" s="70">
        <v>123.78548936741844</v>
      </c>
      <c r="I223" s="70">
        <v>152.87885746305358</v>
      </c>
      <c r="J223" s="70">
        <v>167.76271838324703</v>
      </c>
      <c r="K223" s="69">
        <v>155.01887450068872</v>
      </c>
      <c r="L223" s="69">
        <v>153.85190516658872</v>
      </c>
      <c r="M223" s="265">
        <v>177.96319317861472</v>
      </c>
      <c r="N223" s="70">
        <v>183.24595474619326</v>
      </c>
      <c r="O223" s="70">
        <v>186.24428475163853</v>
      </c>
      <c r="P223" s="70">
        <v>192.81373272026252</v>
      </c>
      <c r="Q223" s="70">
        <v>194.16814435970045</v>
      </c>
      <c r="R223" s="70">
        <v>195.03836911590795</v>
      </c>
      <c r="S223" s="70">
        <v>191.59471975605027</v>
      </c>
      <c r="T223" s="265">
        <v>186.54548646211254</v>
      </c>
      <c r="U223" s="70">
        <v>183.34973095390876</v>
      </c>
      <c r="V223" s="70">
        <v>186.31712218783122</v>
      </c>
      <c r="W223" s="70">
        <v>192.85317233592346</v>
      </c>
      <c r="X223" s="70">
        <v>194.1744307130771</v>
      </c>
      <c r="Y223" s="70">
        <v>195.01187012592834</v>
      </c>
      <c r="Z223" s="70">
        <v>191.53397346710466</v>
      </c>
      <c r="AA223" s="70">
        <v>186.45436423742746</v>
      </c>
      <c r="BJ223" s="275"/>
    </row>
    <row r="224" spans="1:62" x14ac:dyDescent="0.25">
      <c r="A224" t="str">
        <f t="shared" si="13"/>
        <v>16. Houtindustrie en verv. artikelen v. hout en v. kurk, exclusief meubelen; Verv. artikelen v. riet en vlechtwerk</v>
      </c>
      <c r="B224" s="275">
        <v>16</v>
      </c>
      <c r="C224" s="5" t="s">
        <v>19</v>
      </c>
      <c r="D224" s="270"/>
      <c r="E224" s="70">
        <v>878.36339390645674</v>
      </c>
      <c r="F224" s="70">
        <v>782.64105257138829</v>
      </c>
      <c r="G224" s="70">
        <v>793.75404088869129</v>
      </c>
      <c r="H224" s="70">
        <v>769.72832403075199</v>
      </c>
      <c r="I224" s="70">
        <v>906.38770995976824</v>
      </c>
      <c r="J224" s="70">
        <v>929.60555630161753</v>
      </c>
      <c r="K224" s="69">
        <v>778.69003746205965</v>
      </c>
      <c r="L224" s="69">
        <v>774.38267127700385</v>
      </c>
      <c r="M224" s="265">
        <v>898.54453373496494</v>
      </c>
      <c r="N224" s="70">
        <v>873.62694201019679</v>
      </c>
      <c r="O224" s="70">
        <v>884.70945168690798</v>
      </c>
      <c r="P224" s="70">
        <v>896.90990579848085</v>
      </c>
      <c r="Q224" s="70">
        <v>905.05778756182724</v>
      </c>
      <c r="R224" s="70">
        <v>911.3192069803556</v>
      </c>
      <c r="S224" s="70">
        <v>917.96402679952473</v>
      </c>
      <c r="T224" s="265">
        <v>922.94672167394606</v>
      </c>
      <c r="U224" s="70">
        <v>874.17906762162124</v>
      </c>
      <c r="V224" s="70">
        <v>885.11521412827585</v>
      </c>
      <c r="W224" s="70">
        <v>897.1652491455493</v>
      </c>
      <c r="X224" s="70">
        <v>905.16069299128685</v>
      </c>
      <c r="Y224" s="70">
        <v>911.26824117143383</v>
      </c>
      <c r="Z224" s="70">
        <v>917.75680408025733</v>
      </c>
      <c r="AA224" s="70">
        <v>922.58271929323018</v>
      </c>
      <c r="BJ224" s="275"/>
    </row>
    <row r="225" spans="1:62" x14ac:dyDescent="0.25">
      <c r="A225" t="str">
        <f t="shared" si="13"/>
        <v>16. Houtindustrie en verv. artikelen v. hout en v. kurk, exclusief meubelen; Verv. artikelen v. riet en vlechtwerk</v>
      </c>
      <c r="B225" s="275">
        <v>16</v>
      </c>
      <c r="C225" s="5" t="s">
        <v>20</v>
      </c>
      <c r="D225" s="270"/>
      <c r="E225" s="267">
        <v>0.14223137707343048</v>
      </c>
      <c r="F225" s="267">
        <v>0.14895057560056857</v>
      </c>
      <c r="G225" s="267">
        <v>0.15568224408507986</v>
      </c>
      <c r="H225" s="267">
        <v>0.16081711625110082</v>
      </c>
      <c r="I225" s="267">
        <v>0.16866828155672961</v>
      </c>
      <c r="J225" s="267">
        <v>0.18046656159272692</v>
      </c>
      <c r="K225" s="333">
        <v>0.19907648363645819</v>
      </c>
      <c r="L225" s="333">
        <v>0.19867684398577468</v>
      </c>
      <c r="M225" s="268">
        <v>0.19805717635260447</v>
      </c>
      <c r="N225" s="267">
        <v>0.20975309475294829</v>
      </c>
      <c r="O225" s="267">
        <v>0.21051463211624982</v>
      </c>
      <c r="P225" s="267">
        <v>0.21497558614720463</v>
      </c>
      <c r="Q225" s="267">
        <v>0.21453673680083796</v>
      </c>
      <c r="R225" s="267">
        <v>0.21401762151174786</v>
      </c>
      <c r="S225" s="267">
        <v>0.20871702393833877</v>
      </c>
      <c r="T225" s="268">
        <v>0.20211945292332312</v>
      </c>
      <c r="U225" s="267">
        <v>0.2097393288685673</v>
      </c>
      <c r="V225" s="267">
        <v>0.21050041758838087</v>
      </c>
      <c r="W225" s="267">
        <v>0.21495836192896992</v>
      </c>
      <c r="X225" s="267">
        <v>0.21451929167559006</v>
      </c>
      <c r="Y225" s="267">
        <v>0.21400051194063441</v>
      </c>
      <c r="Z225" s="267">
        <v>0.20869796074032171</v>
      </c>
      <c r="AA225" s="267">
        <v>0.20210042995414648</v>
      </c>
      <c r="BJ225" s="275"/>
    </row>
    <row r="226" spans="1:62" x14ac:dyDescent="0.25">
      <c r="A226" t="str">
        <f t="shared" si="13"/>
        <v>16. Houtindustrie en verv. artikelen v. hout en v. kurk, exclusief meubelen; Verv. artikelen v. riet en vlechtwerk</v>
      </c>
      <c r="B226" s="275">
        <v>16</v>
      </c>
      <c r="C226" s="5" t="s">
        <v>29</v>
      </c>
      <c r="D226" s="270"/>
      <c r="E226" s="70">
        <v>781.36339390645674</v>
      </c>
      <c r="F226" s="70">
        <v>782.64105257138829</v>
      </c>
      <c r="G226" s="70">
        <v>793.75404088869129</v>
      </c>
      <c r="H226" s="70">
        <v>769.72832403075199</v>
      </c>
      <c r="I226" s="70">
        <v>820.38770995976824</v>
      </c>
      <c r="J226" s="70">
        <v>779.60555630161753</v>
      </c>
      <c r="K226" s="69">
        <v>778.69003746205965</v>
      </c>
      <c r="L226" s="69">
        <v>774.38267127700385</v>
      </c>
      <c r="M226" s="265">
        <v>870.33552330910538</v>
      </c>
      <c r="N226" s="70">
        <v>873.62694201019679</v>
      </c>
      <c r="O226" s="70">
        <v>884.70945168690798</v>
      </c>
      <c r="P226" s="70">
        <v>896.90990579848085</v>
      </c>
      <c r="Q226" s="70">
        <v>905.05778756182724</v>
      </c>
      <c r="R226" s="70">
        <v>911.3192069803556</v>
      </c>
      <c r="S226" s="70">
        <v>917.96402679952473</v>
      </c>
      <c r="T226" s="265">
        <v>922.94672167394606</v>
      </c>
      <c r="U226" s="70">
        <v>874.17906762162124</v>
      </c>
      <c r="V226" s="70">
        <v>885.11521412827585</v>
      </c>
      <c r="W226" s="70">
        <v>897.1652491455493</v>
      </c>
      <c r="X226" s="70">
        <v>905.16069299128685</v>
      </c>
      <c r="Y226" s="70">
        <v>911.26824117143383</v>
      </c>
      <c r="Z226" s="70">
        <v>917.75680408025733</v>
      </c>
      <c r="AA226" s="70">
        <v>922.58271929323018</v>
      </c>
      <c r="BJ226" s="275"/>
    </row>
    <row r="227" spans="1:62" x14ac:dyDescent="0.25">
      <c r="A227" t="str">
        <f t="shared" si="13"/>
        <v>17. Verv. papier en papierwaren</v>
      </c>
      <c r="B227" s="275">
        <v>17</v>
      </c>
      <c r="C227" s="5" t="s">
        <v>25</v>
      </c>
      <c r="D227" s="70">
        <v>8892</v>
      </c>
      <c r="E227" s="70">
        <v>8941</v>
      </c>
      <c r="F227" s="70">
        <v>8871</v>
      </c>
      <c r="G227" s="70">
        <v>8893</v>
      </c>
      <c r="H227" s="70">
        <v>8969</v>
      </c>
      <c r="I227" s="70">
        <v>9100</v>
      </c>
      <c r="J227" s="70">
        <v>8987</v>
      </c>
      <c r="K227" s="69">
        <v>8862</v>
      </c>
      <c r="L227" s="69">
        <v>8793</v>
      </c>
      <c r="M227" s="265">
        <v>8847.6457122364263</v>
      </c>
      <c r="N227" s="70">
        <v>8842.7311353180394</v>
      </c>
      <c r="O227" s="70">
        <v>8837.8192882858984</v>
      </c>
      <c r="P227" s="70">
        <v>8832.9101696236303</v>
      </c>
      <c r="Q227" s="70">
        <v>8828.0037778157221</v>
      </c>
      <c r="R227" s="70">
        <v>8823.1001113474867</v>
      </c>
      <c r="S227" s="70">
        <v>8818.1991687051013</v>
      </c>
      <c r="T227" s="265">
        <v>8813.3009483755613</v>
      </c>
      <c r="U227" s="70">
        <v>8841.2500917408415</v>
      </c>
      <c r="V227" s="70">
        <v>8834.8590943916752</v>
      </c>
      <c r="W227" s="70">
        <v>8828.4727168470235</v>
      </c>
      <c r="X227" s="70">
        <v>8822.0909557674095</v>
      </c>
      <c r="Y227" s="70">
        <v>8815.7138078157695</v>
      </c>
      <c r="Z227" s="70">
        <v>8809.3412696574615</v>
      </c>
      <c r="AA227" s="70">
        <v>8802.9733379602312</v>
      </c>
      <c r="BJ227" s="275"/>
    </row>
    <row r="228" spans="1:62" x14ac:dyDescent="0.25">
      <c r="A228" t="str">
        <f t="shared" si="13"/>
        <v>17. Verv. papier en papierwaren</v>
      </c>
      <c r="B228" s="275">
        <v>17</v>
      </c>
      <c r="C228" s="5" t="s">
        <v>154</v>
      </c>
      <c r="D228" s="266"/>
      <c r="E228" s="70">
        <v>49</v>
      </c>
      <c r="F228" s="70">
        <v>-70</v>
      </c>
      <c r="G228" s="70">
        <v>22</v>
      </c>
      <c r="H228" s="70">
        <v>76</v>
      </c>
      <c r="I228" s="70">
        <v>131</v>
      </c>
      <c r="J228" s="70">
        <v>-113</v>
      </c>
      <c r="K228" s="69">
        <v>-125</v>
      </c>
      <c r="L228" s="69">
        <v>-69</v>
      </c>
      <c r="M228" s="265">
        <v>54.645712236426334</v>
      </c>
      <c r="N228" s="70">
        <v>-4.9145769183869561</v>
      </c>
      <c r="O228" s="70">
        <v>-4.9118470321409404</v>
      </c>
      <c r="P228" s="70">
        <v>-4.9091186622681562</v>
      </c>
      <c r="Q228" s="70">
        <v>-4.9063918079082214</v>
      </c>
      <c r="R228" s="70">
        <v>-4.9036664682353148</v>
      </c>
      <c r="S228" s="70">
        <v>-4.9009426423854165</v>
      </c>
      <c r="T228" s="265">
        <v>-4.8982203295399813</v>
      </c>
      <c r="U228" s="70">
        <v>-6.3956204955848079</v>
      </c>
      <c r="V228" s="70">
        <v>-6.390997349166355</v>
      </c>
      <c r="W228" s="70">
        <v>-6.3863775446516229</v>
      </c>
      <c r="X228" s="70">
        <v>-6.3817610796140798</v>
      </c>
      <c r="Y228" s="70">
        <v>-6.3771479516399268</v>
      </c>
      <c r="Z228" s="70">
        <v>-6.3725381583080889</v>
      </c>
      <c r="AA228" s="70">
        <v>-6.3679316972302331</v>
      </c>
      <c r="BJ228" s="275"/>
    </row>
    <row r="229" spans="1:62" x14ac:dyDescent="0.25">
      <c r="A229" t="str">
        <f t="shared" si="13"/>
        <v>17. Verv. papier en papierwaren</v>
      </c>
      <c r="B229" s="275">
        <v>17</v>
      </c>
      <c r="C229" s="5" t="s">
        <v>155</v>
      </c>
      <c r="D229" s="266"/>
      <c r="E229" s="267">
        <v>1.005510571300045</v>
      </c>
      <c r="F229" s="267">
        <v>0.99217089810983117</v>
      </c>
      <c r="G229" s="267">
        <v>1.0024799909818509</v>
      </c>
      <c r="H229" s="267">
        <v>1.008546047453053</v>
      </c>
      <c r="I229" s="267">
        <v>1.0146058646448879</v>
      </c>
      <c r="J229" s="267">
        <v>0.9875824175824176</v>
      </c>
      <c r="K229" s="333">
        <v>0.98609102036274621</v>
      </c>
      <c r="L229" s="333">
        <v>0.99221394719025047</v>
      </c>
      <c r="M229" s="268">
        <v>1.0062146835251253</v>
      </c>
      <c r="N229" s="267">
        <v>0.99944453280813561</v>
      </c>
      <c r="O229" s="267">
        <v>0.99944453280813628</v>
      </c>
      <c r="P229" s="267">
        <v>0.99944453280813572</v>
      </c>
      <c r="Q229" s="267">
        <v>0.99944453280813594</v>
      </c>
      <c r="R229" s="267">
        <v>0.99944453280813517</v>
      </c>
      <c r="S229" s="267">
        <v>0.99944453280813594</v>
      </c>
      <c r="T229" s="268">
        <v>0.99944453280813583</v>
      </c>
      <c r="U229" s="267">
        <v>0.99927713872101143</v>
      </c>
      <c r="V229" s="267">
        <v>0.9992771387210122</v>
      </c>
      <c r="W229" s="267">
        <v>0.99927713872101187</v>
      </c>
      <c r="X229" s="267">
        <v>0.99927713872101165</v>
      </c>
      <c r="Y229" s="267">
        <v>0.99927713872101143</v>
      </c>
      <c r="Z229" s="267">
        <v>0.9992771387210122</v>
      </c>
      <c r="AA229" s="267">
        <v>0.99927713872101154</v>
      </c>
      <c r="BJ229" s="275"/>
    </row>
    <row r="230" spans="1:62" x14ac:dyDescent="0.25">
      <c r="A230" t="str">
        <f t="shared" si="13"/>
        <v>17. Verv. papier en papierwaren</v>
      </c>
      <c r="B230" s="275">
        <v>17</v>
      </c>
      <c r="C230" s="5" t="s">
        <v>8</v>
      </c>
      <c r="D230" s="70">
        <v>14</v>
      </c>
      <c r="E230" s="70">
        <v>14</v>
      </c>
      <c r="F230" s="70">
        <v>15</v>
      </c>
      <c r="G230" s="70">
        <v>17</v>
      </c>
      <c r="H230" s="70">
        <v>23</v>
      </c>
      <c r="I230" s="70">
        <v>10</v>
      </c>
      <c r="J230" s="70">
        <v>15</v>
      </c>
      <c r="K230" s="69">
        <v>20</v>
      </c>
      <c r="L230" s="69">
        <v>22</v>
      </c>
      <c r="M230" s="265">
        <v>17.913034588116279</v>
      </c>
      <c r="N230" s="70">
        <v>19.497357322924536</v>
      </c>
      <c r="O230" s="70">
        <v>20.560923788330577</v>
      </c>
      <c r="P230" s="70">
        <v>21.745160374611629</v>
      </c>
      <c r="Q230" s="70">
        <v>22.780943815385349</v>
      </c>
      <c r="R230" s="70">
        <v>23.662317487605993</v>
      </c>
      <c r="S230" s="70">
        <v>24.459317263414206</v>
      </c>
      <c r="T230" s="265">
        <v>24.303893772085651</v>
      </c>
      <c r="U230" s="70">
        <v>19.494091766684818</v>
      </c>
      <c r="V230" s="70">
        <v>20.554036985254825</v>
      </c>
      <c r="W230" s="70">
        <v>21.734236101588422</v>
      </c>
      <c r="X230" s="70">
        <v>22.765685590506486</v>
      </c>
      <c r="Y230" s="70">
        <v>23.642508457104068</v>
      </c>
      <c r="Z230" s="70">
        <v>24.434747829343966</v>
      </c>
      <c r="AA230" s="70">
        <v>24.275413960954289</v>
      </c>
      <c r="BJ230" s="275"/>
    </row>
    <row r="231" spans="1:62" x14ac:dyDescent="0.25">
      <c r="A231" t="str">
        <f t="shared" si="13"/>
        <v>17. Verv. papier en papierwaren</v>
      </c>
      <c r="B231" s="275">
        <v>17</v>
      </c>
      <c r="C231" s="5" t="s">
        <v>9</v>
      </c>
      <c r="D231" s="70">
        <v>402</v>
      </c>
      <c r="E231" s="70">
        <v>432</v>
      </c>
      <c r="F231" s="70">
        <v>396</v>
      </c>
      <c r="G231" s="70">
        <v>350</v>
      </c>
      <c r="H231" s="70">
        <v>349</v>
      </c>
      <c r="I231" s="70">
        <v>369</v>
      </c>
      <c r="J231" s="70">
        <v>329</v>
      </c>
      <c r="K231" s="69">
        <v>325</v>
      </c>
      <c r="L231" s="69">
        <v>328</v>
      </c>
      <c r="M231" s="265">
        <v>391.69835632680929</v>
      </c>
      <c r="N231" s="70">
        <v>426.34221346128328</v>
      </c>
      <c r="O231" s="70">
        <v>449.59886683816194</v>
      </c>
      <c r="P231" s="70">
        <v>475.49417352484102</v>
      </c>
      <c r="Q231" s="70">
        <v>498.14330476309294</v>
      </c>
      <c r="R231" s="70">
        <v>517.4160090623177</v>
      </c>
      <c r="S231" s="70">
        <v>534.84373749332406</v>
      </c>
      <c r="T231" s="265">
        <v>531.445143816273</v>
      </c>
      <c r="U231" s="70">
        <v>426.27080663150809</v>
      </c>
      <c r="V231" s="70">
        <v>449.44827541090558</v>
      </c>
      <c r="W231" s="70">
        <v>475.25529608806687</v>
      </c>
      <c r="X231" s="70">
        <v>497.80965824574179</v>
      </c>
      <c r="Y231" s="70">
        <v>516.98285159534225</v>
      </c>
      <c r="Z231" s="70">
        <v>534.30648586832137</v>
      </c>
      <c r="AA231" s="70">
        <v>530.82238527953382</v>
      </c>
      <c r="BJ231" s="275"/>
    </row>
    <row r="232" spans="1:62" x14ac:dyDescent="0.25">
      <c r="A232" t="str">
        <f t="shared" si="13"/>
        <v>17. Verv. papier en papierwaren</v>
      </c>
      <c r="B232" s="275">
        <v>17</v>
      </c>
      <c r="C232" s="5" t="s">
        <v>10</v>
      </c>
      <c r="D232" s="70">
        <v>757</v>
      </c>
      <c r="E232" s="70">
        <v>748</v>
      </c>
      <c r="F232" s="70">
        <v>731</v>
      </c>
      <c r="G232" s="70">
        <v>762</v>
      </c>
      <c r="H232" s="70">
        <v>770</v>
      </c>
      <c r="I232" s="70">
        <v>752</v>
      </c>
      <c r="J232" s="70">
        <v>766</v>
      </c>
      <c r="K232" s="69">
        <v>747</v>
      </c>
      <c r="L232" s="69">
        <v>704</v>
      </c>
      <c r="M232" s="265">
        <v>804.53409346759577</v>
      </c>
      <c r="N232" s="70">
        <v>875.69130856361744</v>
      </c>
      <c r="O232" s="70">
        <v>923.45962374655392</v>
      </c>
      <c r="P232" s="70">
        <v>976.64763629172376</v>
      </c>
      <c r="Q232" s="70">
        <v>1023.1681232283407</v>
      </c>
      <c r="R232" s="70">
        <v>1062.7535527600107</v>
      </c>
      <c r="S232" s="70">
        <v>1098.5494693574769</v>
      </c>
      <c r="T232" s="265">
        <v>1091.5688822836069</v>
      </c>
      <c r="U232" s="70">
        <v>875.54464154770426</v>
      </c>
      <c r="V232" s="70">
        <v>923.15031446441174</v>
      </c>
      <c r="W232" s="70">
        <v>976.15699077600812</v>
      </c>
      <c r="X232" s="70">
        <v>1022.4828254882813</v>
      </c>
      <c r="Y232" s="70">
        <v>1061.8638631700676</v>
      </c>
      <c r="Z232" s="70">
        <v>1097.4459741752685</v>
      </c>
      <c r="AA232" s="70">
        <v>1090.2897590329935</v>
      </c>
      <c r="BJ232" s="275"/>
    </row>
    <row r="233" spans="1:62" x14ac:dyDescent="0.25">
      <c r="A233" t="str">
        <f t="shared" si="13"/>
        <v>17. Verv. papier en papierwaren</v>
      </c>
      <c r="B233" s="275">
        <v>17</v>
      </c>
      <c r="C233" s="5" t="s">
        <v>11</v>
      </c>
      <c r="D233" s="70">
        <v>971</v>
      </c>
      <c r="E233" s="70">
        <v>964</v>
      </c>
      <c r="F233" s="70">
        <v>957</v>
      </c>
      <c r="G233" s="70">
        <v>910</v>
      </c>
      <c r="H233" s="70">
        <v>872</v>
      </c>
      <c r="I233" s="70">
        <v>878</v>
      </c>
      <c r="J233" s="70">
        <v>836</v>
      </c>
      <c r="K233" s="69">
        <v>830</v>
      </c>
      <c r="L233" s="69">
        <v>870</v>
      </c>
      <c r="M233" s="265">
        <v>860.12438028296276</v>
      </c>
      <c r="N233" s="70">
        <v>882.53471213053786</v>
      </c>
      <c r="O233" s="70">
        <v>923.52840743481215</v>
      </c>
      <c r="P233" s="70">
        <v>936.82219101608723</v>
      </c>
      <c r="Q233" s="70">
        <v>968.61198157211413</v>
      </c>
      <c r="R233" s="70">
        <v>1028.2235107047841</v>
      </c>
      <c r="S233" s="70">
        <v>1086.0746564711185</v>
      </c>
      <c r="T233" s="265">
        <v>1135.9696994811084</v>
      </c>
      <c r="U233" s="70">
        <v>882.38689893266337</v>
      </c>
      <c r="V233" s="70">
        <v>923.21907511383472</v>
      </c>
      <c r="W233" s="70">
        <v>936.35155289650118</v>
      </c>
      <c r="X233" s="70">
        <v>967.96322445498561</v>
      </c>
      <c r="Y233" s="70">
        <v>1027.3627281167292</v>
      </c>
      <c r="Z233" s="70">
        <v>1084.9836922638951</v>
      </c>
      <c r="AA233" s="70">
        <v>1134.6385464240884</v>
      </c>
      <c r="BJ233" s="275"/>
    </row>
    <row r="234" spans="1:62" x14ac:dyDescent="0.25">
      <c r="A234" t="str">
        <f t="shared" si="13"/>
        <v>17. Verv. papier en papierwaren</v>
      </c>
      <c r="B234" s="275">
        <v>17</v>
      </c>
      <c r="C234" s="5" t="s">
        <v>12</v>
      </c>
      <c r="D234" s="70">
        <v>1122</v>
      </c>
      <c r="E234" s="70">
        <v>1082</v>
      </c>
      <c r="F234" s="70">
        <v>1059</v>
      </c>
      <c r="G234" s="70">
        <v>1090</v>
      </c>
      <c r="H234" s="70">
        <v>1082</v>
      </c>
      <c r="I234" s="70">
        <v>1057</v>
      </c>
      <c r="J234" s="70">
        <v>1071</v>
      </c>
      <c r="K234" s="69">
        <v>1053</v>
      </c>
      <c r="L234" s="69">
        <v>999</v>
      </c>
      <c r="M234" s="265">
        <v>973.05982060147608</v>
      </c>
      <c r="N234" s="70">
        <v>929.33148146220799</v>
      </c>
      <c r="O234" s="70">
        <v>876.6026820097693</v>
      </c>
      <c r="P234" s="70">
        <v>871.51824171312023</v>
      </c>
      <c r="Q234" s="70">
        <v>906.94382143846701</v>
      </c>
      <c r="R234" s="70">
        <v>896.64884180025683</v>
      </c>
      <c r="S234" s="70">
        <v>920.01080962272101</v>
      </c>
      <c r="T234" s="265">
        <v>962.74526786886236</v>
      </c>
      <c r="U234" s="70">
        <v>929.17583040817908</v>
      </c>
      <c r="V234" s="70">
        <v>876.3090672817126</v>
      </c>
      <c r="W234" s="70">
        <v>871.08041080945566</v>
      </c>
      <c r="X234" s="70">
        <v>906.33636843335432</v>
      </c>
      <c r="Y234" s="70">
        <v>895.89820762141744</v>
      </c>
      <c r="Z234" s="70">
        <v>919.08665688830581</v>
      </c>
      <c r="AA234" s="70">
        <v>961.61710282446063</v>
      </c>
      <c r="BJ234" s="275"/>
    </row>
    <row r="235" spans="1:62" x14ac:dyDescent="0.25">
      <c r="A235" t="str">
        <f t="shared" si="13"/>
        <v>17. Verv. papier en papierwaren</v>
      </c>
      <c r="B235" s="275">
        <v>17</v>
      </c>
      <c r="C235" s="5" t="s">
        <v>13</v>
      </c>
      <c r="D235" s="70">
        <v>1338</v>
      </c>
      <c r="E235" s="70">
        <v>1292</v>
      </c>
      <c r="F235" s="70">
        <v>1195</v>
      </c>
      <c r="G235" s="70">
        <v>1166</v>
      </c>
      <c r="H235" s="70">
        <v>1160</v>
      </c>
      <c r="I235" s="70">
        <v>1126</v>
      </c>
      <c r="J235" s="70">
        <v>1095</v>
      </c>
      <c r="K235" s="69">
        <v>1120</v>
      </c>
      <c r="L235" s="69">
        <v>1109</v>
      </c>
      <c r="M235" s="265">
        <v>1117.2541774367205</v>
      </c>
      <c r="N235" s="70">
        <v>1097.0991996692806</v>
      </c>
      <c r="O235" s="70">
        <v>1129.8434568125915</v>
      </c>
      <c r="P235" s="70">
        <v>1101.0283836589238</v>
      </c>
      <c r="Q235" s="70">
        <v>1041.4216984103778</v>
      </c>
      <c r="R235" s="70">
        <v>1014.3799910167032</v>
      </c>
      <c r="S235" s="70">
        <v>968.79476457518012</v>
      </c>
      <c r="T235" s="265">
        <v>913.82688081051651</v>
      </c>
      <c r="U235" s="70">
        <v>1096.9154496831786</v>
      </c>
      <c r="V235" s="70">
        <v>1129.4650200519852</v>
      </c>
      <c r="W235" s="70">
        <v>1100.4752520902375</v>
      </c>
      <c r="X235" s="70">
        <v>1040.7241747872654</v>
      </c>
      <c r="Y235" s="70">
        <v>1013.5307976021895</v>
      </c>
      <c r="Z235" s="70">
        <v>967.82160825853146</v>
      </c>
      <c r="AA235" s="70">
        <v>912.75603935538527</v>
      </c>
      <c r="BJ235" s="275"/>
    </row>
    <row r="236" spans="1:62" x14ac:dyDescent="0.25">
      <c r="A236" t="str">
        <f t="shared" si="13"/>
        <v>17. Verv. papier en papierwaren</v>
      </c>
      <c r="B236" s="275">
        <v>17</v>
      </c>
      <c r="C236" s="5" t="s">
        <v>14</v>
      </c>
      <c r="D236" s="70">
        <v>1664</v>
      </c>
      <c r="E236" s="70">
        <v>1601</v>
      </c>
      <c r="F236" s="70">
        <v>1548</v>
      </c>
      <c r="G236" s="70">
        <v>1445</v>
      </c>
      <c r="H236" s="70">
        <v>1384</v>
      </c>
      <c r="I236" s="70">
        <v>1368</v>
      </c>
      <c r="J236" s="70">
        <v>1295</v>
      </c>
      <c r="K236" s="69">
        <v>1198</v>
      </c>
      <c r="L236" s="69">
        <v>1163</v>
      </c>
      <c r="M236" s="265">
        <v>1141.4546289335449</v>
      </c>
      <c r="N236" s="70">
        <v>1133.7030654599146</v>
      </c>
      <c r="O236" s="70">
        <v>1102.1612668543885</v>
      </c>
      <c r="P236" s="70">
        <v>1146.516880260795</v>
      </c>
      <c r="Q236" s="70">
        <v>1156.0927562934023</v>
      </c>
      <c r="R236" s="70">
        <v>1164.6974404627017</v>
      </c>
      <c r="S236" s="70">
        <v>1143.6865984426909</v>
      </c>
      <c r="T236" s="265">
        <v>1177.8213130446661</v>
      </c>
      <c r="U236" s="70">
        <v>1133.5131847977239</v>
      </c>
      <c r="V236" s="70">
        <v>1101.7921021378256</v>
      </c>
      <c r="W236" s="70">
        <v>1145.9408963080502</v>
      </c>
      <c r="X236" s="70">
        <v>1155.3184282673446</v>
      </c>
      <c r="Y236" s="70">
        <v>1163.7224080240685</v>
      </c>
      <c r="Z236" s="70">
        <v>1142.5377629222708</v>
      </c>
      <c r="AA236" s="70">
        <v>1176.4411173913854</v>
      </c>
      <c r="BJ236" s="275"/>
    </row>
    <row r="237" spans="1:62" x14ac:dyDescent="0.25">
      <c r="A237" t="str">
        <f t="shared" si="13"/>
        <v>17. Verv. papier en papierwaren</v>
      </c>
      <c r="B237" s="275">
        <v>17</v>
      </c>
      <c r="C237" s="5" t="s">
        <v>15</v>
      </c>
      <c r="D237" s="70">
        <v>1662</v>
      </c>
      <c r="E237" s="70">
        <v>1755</v>
      </c>
      <c r="F237" s="70">
        <v>1749</v>
      </c>
      <c r="G237" s="70">
        <v>1745</v>
      </c>
      <c r="H237" s="70">
        <v>1720</v>
      </c>
      <c r="I237" s="70">
        <v>1638</v>
      </c>
      <c r="J237" s="70">
        <v>1559</v>
      </c>
      <c r="K237" s="69">
        <v>1534</v>
      </c>
      <c r="L237" s="69">
        <v>1465</v>
      </c>
      <c r="M237" s="265">
        <v>1398.9302747968745</v>
      </c>
      <c r="N237" s="70">
        <v>1343.3196157664781</v>
      </c>
      <c r="O237" s="70">
        <v>1281.6690358082863</v>
      </c>
      <c r="P237" s="70">
        <v>1198.692377128526</v>
      </c>
      <c r="Q237" s="70">
        <v>1168.6878875114628</v>
      </c>
      <c r="R237" s="70">
        <v>1147.1905064776317</v>
      </c>
      <c r="S237" s="70">
        <v>1140.7750882875</v>
      </c>
      <c r="T237" s="265">
        <v>1108.5435176616093</v>
      </c>
      <c r="U237" s="70">
        <v>1343.0946270318207</v>
      </c>
      <c r="V237" s="70">
        <v>1281.2397456485246</v>
      </c>
      <c r="W237" s="70">
        <v>1198.0901813951789</v>
      </c>
      <c r="X237" s="70">
        <v>1167.9051235160241</v>
      </c>
      <c r="Y237" s="70">
        <v>1146.2301300586164</v>
      </c>
      <c r="Z237" s="70">
        <v>1139.6291773849682</v>
      </c>
      <c r="AA237" s="70">
        <v>1107.2445031781699</v>
      </c>
      <c r="BJ237" s="275"/>
    </row>
    <row r="238" spans="1:62" x14ac:dyDescent="0.25">
      <c r="A238" t="str">
        <f t="shared" si="13"/>
        <v>17. Verv. papier en papierwaren</v>
      </c>
      <c r="B238" s="275">
        <v>17</v>
      </c>
      <c r="C238" s="5" t="s">
        <v>16</v>
      </c>
      <c r="D238" s="70">
        <v>779</v>
      </c>
      <c r="E238" s="70">
        <v>866</v>
      </c>
      <c r="F238" s="70">
        <v>1007</v>
      </c>
      <c r="G238" s="70">
        <v>1163</v>
      </c>
      <c r="H238" s="70">
        <v>1342</v>
      </c>
      <c r="I238" s="70">
        <v>1563</v>
      </c>
      <c r="J238" s="70">
        <v>1640</v>
      </c>
      <c r="K238" s="69">
        <v>1602</v>
      </c>
      <c r="L238" s="69">
        <v>1650</v>
      </c>
      <c r="M238" s="265">
        <v>1557.3423471642789</v>
      </c>
      <c r="N238" s="70">
        <v>1459.3618649730693</v>
      </c>
      <c r="O238" s="70">
        <v>1390.4122820988639</v>
      </c>
      <c r="P238" s="70">
        <v>1377.2992505803913</v>
      </c>
      <c r="Q238" s="70">
        <v>1305.9316663991021</v>
      </c>
      <c r="R238" s="70">
        <v>1244.8177235653886</v>
      </c>
      <c r="S238" s="70">
        <v>1196.4803573913862</v>
      </c>
      <c r="T238" s="265">
        <v>1141.0811127626914</v>
      </c>
      <c r="U238" s="70">
        <v>1459.1174406562093</v>
      </c>
      <c r="V238" s="70">
        <v>1389.9465688031219</v>
      </c>
      <c r="W238" s="70">
        <v>1376.6073268240821</v>
      </c>
      <c r="X238" s="70">
        <v>1305.0569792393533</v>
      </c>
      <c r="Y238" s="70">
        <v>1243.7756180206393</v>
      </c>
      <c r="Z238" s="70">
        <v>1195.2784904324415</v>
      </c>
      <c r="AA238" s="70">
        <v>1139.7439700446635</v>
      </c>
      <c r="BJ238" s="275"/>
    </row>
    <row r="239" spans="1:62" x14ac:dyDescent="0.25">
      <c r="A239" t="str">
        <f t="shared" si="13"/>
        <v>17. Verv. papier en papierwaren</v>
      </c>
      <c r="B239" s="275">
        <v>17</v>
      </c>
      <c r="C239" s="5" t="s">
        <v>17</v>
      </c>
      <c r="D239" s="70">
        <v>169</v>
      </c>
      <c r="E239" s="70">
        <v>173</v>
      </c>
      <c r="F239" s="70">
        <v>202</v>
      </c>
      <c r="G239" s="70">
        <v>234</v>
      </c>
      <c r="H239" s="70">
        <v>252</v>
      </c>
      <c r="I239" s="70">
        <v>321</v>
      </c>
      <c r="J239" s="70">
        <v>370</v>
      </c>
      <c r="K239" s="69">
        <v>414</v>
      </c>
      <c r="L239" s="69">
        <v>463</v>
      </c>
      <c r="M239" s="265">
        <v>560.47011617434737</v>
      </c>
      <c r="N239" s="70">
        <v>647.49096244900511</v>
      </c>
      <c r="O239" s="70">
        <v>676.44025636636104</v>
      </c>
      <c r="P239" s="70">
        <v>650.1953798900513</v>
      </c>
      <c r="Q239" s="70">
        <v>644.0941370166114</v>
      </c>
      <c r="R239" s="70">
        <v>609.60555405634955</v>
      </c>
      <c r="S239" s="70">
        <v>579.02885161643349</v>
      </c>
      <c r="T239" s="265">
        <v>553.37590214944646</v>
      </c>
      <c r="U239" s="70">
        <v>647.38251605200924</v>
      </c>
      <c r="V239" s="70">
        <v>676.21368528005735</v>
      </c>
      <c r="W239" s="70">
        <v>649.86873654845442</v>
      </c>
      <c r="X239" s="70">
        <v>643.66273552309258</v>
      </c>
      <c r="Y239" s="70">
        <v>609.09521963873476</v>
      </c>
      <c r="Z239" s="70">
        <v>578.44721595418923</v>
      </c>
      <c r="AA239" s="70">
        <v>552.72744469132635</v>
      </c>
      <c r="BJ239" s="275"/>
    </row>
    <row r="240" spans="1:62" x14ac:dyDescent="0.25">
      <c r="A240" t="str">
        <f t="shared" si="13"/>
        <v>17. Verv. papier en papierwaren</v>
      </c>
      <c r="B240" s="275">
        <v>17</v>
      </c>
      <c r="C240" s="5" t="s">
        <v>156</v>
      </c>
      <c r="D240" s="70">
        <v>14</v>
      </c>
      <c r="E240" s="70">
        <v>14</v>
      </c>
      <c r="F240" s="70">
        <v>12</v>
      </c>
      <c r="G240" s="70">
        <v>11</v>
      </c>
      <c r="H240" s="70">
        <v>15</v>
      </c>
      <c r="I240" s="70">
        <v>18</v>
      </c>
      <c r="J240" s="70">
        <v>11</v>
      </c>
      <c r="K240" s="69">
        <v>19</v>
      </c>
      <c r="L240" s="69">
        <v>20</v>
      </c>
      <c r="M240" s="265">
        <v>24.864482463700725</v>
      </c>
      <c r="N240" s="70">
        <v>28.359354059719834</v>
      </c>
      <c r="O240" s="70">
        <v>63.542486527776852</v>
      </c>
      <c r="P240" s="70">
        <v>76.950495184559855</v>
      </c>
      <c r="Q240" s="70">
        <v>92.127457367364997</v>
      </c>
      <c r="R240" s="70">
        <v>113.70466395373782</v>
      </c>
      <c r="S240" s="70">
        <v>125.49551818385746</v>
      </c>
      <c r="T240" s="265">
        <v>172.61933472469715</v>
      </c>
      <c r="U240" s="70">
        <v>28.354604233162757</v>
      </c>
      <c r="V240" s="70">
        <v>63.521203214042139</v>
      </c>
      <c r="W240" s="70">
        <v>76.911837009398937</v>
      </c>
      <c r="X240" s="70">
        <v>92.065752221458112</v>
      </c>
      <c r="Y240" s="70">
        <v>113.60947551086225</v>
      </c>
      <c r="Z240" s="70">
        <v>125.3694576799227</v>
      </c>
      <c r="AA240" s="70">
        <v>172.41705577727066</v>
      </c>
      <c r="BJ240" s="275"/>
    </row>
    <row r="241" spans="1:62" x14ac:dyDescent="0.25">
      <c r="A241" t="str">
        <f t="shared" si="13"/>
        <v>17. Verv. papier en papierwaren</v>
      </c>
      <c r="B241" s="275">
        <v>17</v>
      </c>
      <c r="C241" s="5" t="s">
        <v>6</v>
      </c>
      <c r="D241" s="70">
        <v>962</v>
      </c>
      <c r="E241" s="70">
        <v>1053</v>
      </c>
      <c r="F241" s="70">
        <v>1221</v>
      </c>
      <c r="G241" s="70">
        <v>1408</v>
      </c>
      <c r="H241" s="70">
        <v>1609</v>
      </c>
      <c r="I241" s="70">
        <v>1902</v>
      </c>
      <c r="J241" s="70">
        <v>2021</v>
      </c>
      <c r="K241" s="69">
        <v>2035</v>
      </c>
      <c r="L241" s="69">
        <v>2133</v>
      </c>
      <c r="M241" s="265">
        <v>2142.6769458023268</v>
      </c>
      <c r="N241" s="70">
        <v>2135.2121814817942</v>
      </c>
      <c r="O241" s="70">
        <v>2130.3950249930017</v>
      </c>
      <c r="P241" s="70">
        <v>2104.4451256550024</v>
      </c>
      <c r="Q241" s="70">
        <v>2042.1532607830786</v>
      </c>
      <c r="R241" s="70">
        <v>1968.1279415754759</v>
      </c>
      <c r="S241" s="70">
        <v>1901.0047271916771</v>
      </c>
      <c r="T241" s="265">
        <v>1867.0763496368349</v>
      </c>
      <c r="U241" s="70">
        <v>2134.8545609413814</v>
      </c>
      <c r="V241" s="70">
        <v>2129.6814572972212</v>
      </c>
      <c r="W241" s="70">
        <v>2103.3879003819352</v>
      </c>
      <c r="X241" s="70">
        <v>2040.7854669839039</v>
      </c>
      <c r="Y241" s="70">
        <v>1966.4803131702363</v>
      </c>
      <c r="Z241" s="70">
        <v>1899.0951640665535</v>
      </c>
      <c r="AA241" s="70">
        <v>1864.8884705132605</v>
      </c>
      <c r="BJ241" s="275"/>
    </row>
    <row r="242" spans="1:62" x14ac:dyDescent="0.25">
      <c r="A242" t="str">
        <f t="shared" si="13"/>
        <v>17. Verv. papier en papierwaren</v>
      </c>
      <c r="B242" s="275">
        <v>17</v>
      </c>
      <c r="C242" s="5" t="s">
        <v>157</v>
      </c>
      <c r="D242" s="267">
        <v>0.99858654803586766</v>
      </c>
      <c r="E242" s="266"/>
      <c r="F242" s="266"/>
      <c r="G242" s="266"/>
      <c r="H242" s="266"/>
      <c r="I242" s="266"/>
      <c r="J242" s="266"/>
      <c r="K242" s="334"/>
      <c r="L242" s="334"/>
      <c r="M242" s="269"/>
      <c r="N242" s="266"/>
      <c r="O242" s="266"/>
      <c r="P242" s="266"/>
      <c r="Q242" s="266"/>
      <c r="R242" s="266"/>
      <c r="S242" s="266"/>
      <c r="T242" s="269"/>
      <c r="U242" s="266"/>
      <c r="V242" s="266"/>
      <c r="W242" s="266"/>
      <c r="X242" s="266"/>
      <c r="Y242" s="266"/>
      <c r="Z242" s="266"/>
      <c r="AA242" s="266"/>
      <c r="BJ242" s="275"/>
    </row>
    <row r="243" spans="1:62" x14ac:dyDescent="0.25">
      <c r="A243" t="str">
        <f t="shared" si="13"/>
        <v>17. Verv. papier en papierwaren</v>
      </c>
      <c r="B243" s="275">
        <v>17</v>
      </c>
      <c r="C243" s="5" t="s">
        <v>158</v>
      </c>
      <c r="D243" s="266"/>
      <c r="E243" s="267">
        <v>-3.4620116320886463E-3</v>
      </c>
      <c r="F243" s="267">
        <v>3.2078249630182465E-3</v>
      </c>
      <c r="G243" s="267">
        <v>-1.9467214729916305E-3</v>
      </c>
      <c r="H243" s="267">
        <v>-4.9797497085926623E-3</v>
      </c>
      <c r="I243" s="267">
        <v>-8.0096583045101144E-3</v>
      </c>
      <c r="J243" s="267">
        <v>5.5020652267250281E-3</v>
      </c>
      <c r="K243" s="333">
        <v>6.2477638365607269E-3</v>
      </c>
      <c r="L243" s="333">
        <v>3.1863004228085967E-3</v>
      </c>
      <c r="M243" s="268">
        <v>-3.8140677446288351E-3</v>
      </c>
      <c r="N243" s="267">
        <v>-4.2899238613397506E-4</v>
      </c>
      <c r="O243" s="267">
        <v>-4.2899238613430812E-4</v>
      </c>
      <c r="P243" s="267">
        <v>-4.2899238613403057E-4</v>
      </c>
      <c r="Q243" s="267">
        <v>-4.2899238613414159E-4</v>
      </c>
      <c r="R243" s="267">
        <v>-4.2899238613375301E-4</v>
      </c>
      <c r="S243" s="267">
        <v>-4.2899238613414159E-4</v>
      </c>
      <c r="T243" s="268">
        <v>-4.2899238613408608E-4</v>
      </c>
      <c r="U243" s="267">
        <v>-3.4529534257188299E-4</v>
      </c>
      <c r="V243" s="267">
        <v>-3.4529534257227157E-4</v>
      </c>
      <c r="W243" s="267">
        <v>-3.4529534257210504E-4</v>
      </c>
      <c r="X243" s="267">
        <v>-3.4529534257199401E-4</v>
      </c>
      <c r="Y243" s="267">
        <v>-3.4529534257188299E-4</v>
      </c>
      <c r="Z243" s="267">
        <v>-3.4529534257227157E-4</v>
      </c>
      <c r="AA243" s="267">
        <v>-3.452953425719385E-4</v>
      </c>
      <c r="BJ243" s="275"/>
    </row>
    <row r="244" spans="1:62" x14ac:dyDescent="0.25">
      <c r="A244" t="str">
        <f t="shared" si="13"/>
        <v>17. Verv. papier en papierwaren</v>
      </c>
      <c r="B244" s="275">
        <v>17</v>
      </c>
      <c r="C244" s="5" t="s">
        <v>159</v>
      </c>
      <c r="D244" s="270"/>
      <c r="E244" s="70">
        <v>6.1138221551918503</v>
      </c>
      <c r="F244" s="70">
        <v>6.2071998675233466</v>
      </c>
      <c r="G244" s="70">
        <v>6.5732530900920096</v>
      </c>
      <c r="H244" s="70">
        <v>7.3981253554323931</v>
      </c>
      <c r="I244" s="70">
        <v>9.9395405243494892</v>
      </c>
      <c r="J244" s="70">
        <v>4.4566565937251728</v>
      </c>
      <c r="K244" s="69">
        <v>6.6961703697352952</v>
      </c>
      <c r="L244" s="69">
        <v>8.8669978913720175</v>
      </c>
      <c r="M244" s="265">
        <v>9.5996895808255953</v>
      </c>
      <c r="N244" s="70">
        <v>7.8769811309122968</v>
      </c>
      <c r="O244" s="70">
        <v>8.5736626577619717</v>
      </c>
      <c r="P244" s="70">
        <v>9.0413496338722297</v>
      </c>
      <c r="Q244" s="70">
        <v>9.5620994375297421</v>
      </c>
      <c r="R244" s="70">
        <v>10.017569256367631</v>
      </c>
      <c r="S244" s="70">
        <v>10.405139757123015</v>
      </c>
      <c r="T244" s="265">
        <v>10.755608136140578</v>
      </c>
      <c r="U244" s="70">
        <v>7.8784803989485468</v>
      </c>
      <c r="V244" s="70">
        <v>8.5738582775371732</v>
      </c>
      <c r="W244" s="70">
        <v>9.040041580393245</v>
      </c>
      <c r="X244" s="70">
        <v>9.5591147479881542</v>
      </c>
      <c r="Y244" s="70">
        <v>10.012765107505549</v>
      </c>
      <c r="Z244" s="70">
        <v>10.398407849044252</v>
      </c>
      <c r="AA244" s="70">
        <v>10.746849221987743</v>
      </c>
      <c r="BJ244" s="275"/>
    </row>
    <row r="245" spans="1:62" x14ac:dyDescent="0.25">
      <c r="A245" t="str">
        <f t="shared" si="13"/>
        <v>17. Verv. papier en papierwaren</v>
      </c>
      <c r="B245" s="275">
        <v>17</v>
      </c>
      <c r="C245" s="5" t="s">
        <v>160</v>
      </c>
      <c r="D245" s="270"/>
      <c r="E245" s="70">
        <v>79.34272294967019</v>
      </c>
      <c r="F245" s="70">
        <v>88.145191086343701</v>
      </c>
      <c r="G245" s="70">
        <v>78.758558107155139</v>
      </c>
      <c r="H245" s="70">
        <v>68.548276828409087</v>
      </c>
      <c r="I245" s="70">
        <v>67.294986508924154</v>
      </c>
      <c r="J245" s="70">
        <v>76.137258710226376</v>
      </c>
      <c r="K245" s="69">
        <v>68.129232175060011</v>
      </c>
      <c r="L245" s="69">
        <v>66.305937633370988</v>
      </c>
      <c r="M245" s="265">
        <v>64.621871683374934</v>
      </c>
      <c r="N245" s="70">
        <v>78.497516628171965</v>
      </c>
      <c r="O245" s="70">
        <v>85.440248726869825</v>
      </c>
      <c r="P245" s="70">
        <v>90.100951294751042</v>
      </c>
      <c r="Q245" s="70">
        <v>95.290447840744207</v>
      </c>
      <c r="R245" s="70">
        <v>99.829401163553243</v>
      </c>
      <c r="S245" s="70">
        <v>103.6917084767244</v>
      </c>
      <c r="T245" s="265">
        <v>107.18427713372125</v>
      </c>
      <c r="U245" s="70">
        <v>78.530300622564653</v>
      </c>
      <c r="V245" s="70">
        <v>85.461616191888581</v>
      </c>
      <c r="W245" s="70">
        <v>90.10838981632935</v>
      </c>
      <c r="X245" s="70">
        <v>95.282353554536456</v>
      </c>
      <c r="Y245" s="70">
        <v>99.804202604918089</v>
      </c>
      <c r="Z245" s="70">
        <v>103.64817236715614</v>
      </c>
      <c r="AA245" s="70">
        <v>107.12133018198604</v>
      </c>
      <c r="BJ245" s="275"/>
    </row>
    <row r="246" spans="1:62" x14ac:dyDescent="0.25">
      <c r="A246" t="str">
        <f t="shared" si="13"/>
        <v>17. Verv. papier en papierwaren</v>
      </c>
      <c r="B246" s="275">
        <v>17</v>
      </c>
      <c r="C246" s="5" t="s">
        <v>161</v>
      </c>
      <c r="D246" s="270"/>
      <c r="E246" s="70">
        <v>122.37361848154042</v>
      </c>
      <c r="F246" s="70">
        <v>125.9077519398404</v>
      </c>
      <c r="G246" s="70">
        <v>119.27823867830261</v>
      </c>
      <c r="H246" s="70">
        <v>122.02538224215546</v>
      </c>
      <c r="I246" s="70">
        <v>120.97345899854474</v>
      </c>
      <c r="J246" s="70">
        <v>128.30632410445719</v>
      </c>
      <c r="K246" s="69">
        <v>131.2662108053658</v>
      </c>
      <c r="L246" s="69">
        <v>125.72334723672645</v>
      </c>
      <c r="M246" s="265">
        <v>113.55800112425447</v>
      </c>
      <c r="N246" s="70">
        <v>132.49795894750011</v>
      </c>
      <c r="O246" s="70">
        <v>144.21677340317439</v>
      </c>
      <c r="P246" s="70">
        <v>152.08369205272581</v>
      </c>
      <c r="Q246" s="70">
        <v>160.843175535066</v>
      </c>
      <c r="R246" s="70">
        <v>168.50459053089196</v>
      </c>
      <c r="S246" s="70">
        <v>175.02387748167834</v>
      </c>
      <c r="T246" s="265">
        <v>180.91907313134573</v>
      </c>
      <c r="U246" s="70">
        <v>132.56529607256823</v>
      </c>
      <c r="V246" s="70">
        <v>144.26589944904131</v>
      </c>
      <c r="W246" s="70">
        <v>152.11001715166972</v>
      </c>
      <c r="X246" s="70">
        <v>160.84407304330196</v>
      </c>
      <c r="Y246" s="70">
        <v>168.47730828380304</v>
      </c>
      <c r="Z246" s="70">
        <v>174.96623021056649</v>
      </c>
      <c r="AA246" s="70">
        <v>180.82919253695013</v>
      </c>
      <c r="BJ246" s="275"/>
    </row>
    <row r="247" spans="1:62" x14ac:dyDescent="0.25">
      <c r="A247" t="str">
        <f t="shared" si="13"/>
        <v>17. Verv. papier en papierwaren</v>
      </c>
      <c r="B247" s="275">
        <v>17</v>
      </c>
      <c r="C247" s="5" t="s">
        <v>162</v>
      </c>
      <c r="D247" s="270"/>
      <c r="E247" s="70">
        <v>119.73732582533326</v>
      </c>
      <c r="F247" s="70">
        <v>125.30385439902317</v>
      </c>
      <c r="G247" s="70">
        <v>119.46107069960284</v>
      </c>
      <c r="H247" s="70">
        <v>110.83406586948873</v>
      </c>
      <c r="I247" s="70">
        <v>103.5637498562217</v>
      </c>
      <c r="J247" s="70">
        <v>116.1396377257486</v>
      </c>
      <c r="K247" s="69">
        <v>111.20738711154227</v>
      </c>
      <c r="L247" s="69">
        <v>107.86823333617913</v>
      </c>
      <c r="M247" s="265">
        <v>106.97638210695094</v>
      </c>
      <c r="N247" s="70">
        <v>108.67364833304526</v>
      </c>
      <c r="O247" s="70">
        <v>111.50511384903118</v>
      </c>
      <c r="P247" s="70">
        <v>116.68452107139515</v>
      </c>
      <c r="Q247" s="70">
        <v>118.36414322261443</v>
      </c>
      <c r="R247" s="70">
        <v>122.38066990022195</v>
      </c>
      <c r="S247" s="70">
        <v>129.91237403750884</v>
      </c>
      <c r="T247" s="265">
        <v>137.221660013807</v>
      </c>
      <c r="U247" s="70">
        <v>108.74563820077061</v>
      </c>
      <c r="V247" s="70">
        <v>111.56029135328504</v>
      </c>
      <c r="W247" s="70">
        <v>116.72270874283413</v>
      </c>
      <c r="X247" s="70">
        <v>118.38304963116447</v>
      </c>
      <c r="Y247" s="70">
        <v>122.37971741203788</v>
      </c>
      <c r="Z247" s="70">
        <v>129.88960444997994</v>
      </c>
      <c r="AA247" s="70">
        <v>137.17463050384691</v>
      </c>
      <c r="BJ247" s="275"/>
    </row>
    <row r="248" spans="1:62" x14ac:dyDescent="0.25">
      <c r="A248" t="str">
        <f t="shared" si="13"/>
        <v>17. Verv. papier en papierwaren</v>
      </c>
      <c r="B248" s="275">
        <v>17</v>
      </c>
      <c r="C248" s="5" t="s">
        <v>163</v>
      </c>
      <c r="D248" s="270"/>
      <c r="E248" s="70">
        <v>99.980987513991622</v>
      </c>
      <c r="F248" s="70">
        <v>103.6333661282933</v>
      </c>
      <c r="G248" s="70">
        <v>95.971774076449094</v>
      </c>
      <c r="H248" s="70">
        <v>95.475145345319063</v>
      </c>
      <c r="I248" s="70">
        <v>91.496049232827616</v>
      </c>
      <c r="J248" s="70">
        <v>103.6638918086512</v>
      </c>
      <c r="K248" s="69">
        <v>105.83556669937002</v>
      </c>
      <c r="L248" s="69">
        <v>100.83309670453156</v>
      </c>
      <c r="M248" s="265">
        <v>88.668800869131729</v>
      </c>
      <c r="N248" s="70">
        <v>89.660294701605366</v>
      </c>
      <c r="O248" s="70">
        <v>85.631050362223093</v>
      </c>
      <c r="P248" s="70">
        <v>80.772479904299004</v>
      </c>
      <c r="Q248" s="70">
        <v>80.303986184037711</v>
      </c>
      <c r="R248" s="70">
        <v>83.568192403329363</v>
      </c>
      <c r="S248" s="70">
        <v>82.619585864690521</v>
      </c>
      <c r="T248" s="265">
        <v>84.772219110277462</v>
      </c>
      <c r="U248" s="70">
        <v>89.741736931798769</v>
      </c>
      <c r="V248" s="70">
        <v>85.694477534107762</v>
      </c>
      <c r="W248" s="70">
        <v>80.818769948115474</v>
      </c>
      <c r="X248" s="70">
        <v>80.336550146510788</v>
      </c>
      <c r="Y248" s="70">
        <v>83.58807775804749</v>
      </c>
      <c r="Z248" s="70">
        <v>82.625404485752725</v>
      </c>
      <c r="AA248" s="70">
        <v>84.763990079266833</v>
      </c>
      <c r="BJ248" s="275"/>
    </row>
    <row r="249" spans="1:62" x14ac:dyDescent="0.25">
      <c r="A249" t="str">
        <f t="shared" si="13"/>
        <v>17. Verv. papier en papierwaren</v>
      </c>
      <c r="B249" s="275">
        <v>17</v>
      </c>
      <c r="C249" s="5" t="s">
        <v>164</v>
      </c>
      <c r="D249" s="270"/>
      <c r="E249" s="70">
        <v>104.38712816439096</v>
      </c>
      <c r="F249" s="70">
        <v>109.41576190658299</v>
      </c>
      <c r="G249" s="70">
        <v>95.041428060335591</v>
      </c>
      <c r="H249" s="70">
        <v>89.198472439926263</v>
      </c>
      <c r="I249" s="70">
        <v>85.224781183379378</v>
      </c>
      <c r="J249" s="70">
        <v>97.941014155209714</v>
      </c>
      <c r="K249" s="69">
        <v>96.061131896024648</v>
      </c>
      <c r="L249" s="69">
        <v>94.825469399928764</v>
      </c>
      <c r="M249" s="265">
        <v>86.130739527777067</v>
      </c>
      <c r="N249" s="70">
        <v>90.55379169804155</v>
      </c>
      <c r="O249" s="70">
        <v>88.920224605350867</v>
      </c>
      <c r="P249" s="70">
        <v>91.574156629543964</v>
      </c>
      <c r="Q249" s="70">
        <v>89.238686165600242</v>
      </c>
      <c r="R249" s="70">
        <v>84.407546153941794</v>
      </c>
      <c r="S249" s="70">
        <v>82.21580752549049</v>
      </c>
      <c r="T249" s="265">
        <v>78.521111024856936</v>
      </c>
      <c r="U249" s="70">
        <v>90.647302569600399</v>
      </c>
      <c r="V249" s="70">
        <v>88.997140193133532</v>
      </c>
      <c r="W249" s="70">
        <v>91.638017097707944</v>
      </c>
      <c r="X249" s="70">
        <v>89.285961208438508</v>
      </c>
      <c r="Y249" s="70">
        <v>84.438117188227878</v>
      </c>
      <c r="Z249" s="70">
        <v>82.23180967166914</v>
      </c>
      <c r="AA249" s="70">
        <v>78.523240216013619</v>
      </c>
      <c r="BJ249" s="275"/>
    </row>
    <row r="250" spans="1:62" x14ac:dyDescent="0.25">
      <c r="A250" t="str">
        <f t="shared" si="13"/>
        <v>17. Verv. papier en papierwaren</v>
      </c>
      <c r="B250" s="275">
        <v>17</v>
      </c>
      <c r="C250" s="5" t="s">
        <v>165</v>
      </c>
      <c r="D250" s="270"/>
      <c r="E250" s="70">
        <v>97.802554466029051</v>
      </c>
      <c r="F250" s="70">
        <v>104.77810171816068</v>
      </c>
      <c r="G250" s="70">
        <v>93.330257095015938</v>
      </c>
      <c r="H250" s="70">
        <v>82.737572327656011</v>
      </c>
      <c r="I250" s="70">
        <v>75.051450864133244</v>
      </c>
      <c r="J250" s="70">
        <v>92.667841824063686</v>
      </c>
      <c r="K250" s="69">
        <v>88.688527040499267</v>
      </c>
      <c r="L250" s="69">
        <v>78.377815011420026</v>
      </c>
      <c r="M250" s="265">
        <v>67.94655083486083</v>
      </c>
      <c r="N250" s="70">
        <v>70.551704408885413</v>
      </c>
      <c r="O250" s="70">
        <v>70.07259117824421</v>
      </c>
      <c r="P250" s="70">
        <v>68.123036990689315</v>
      </c>
      <c r="Q250" s="70">
        <v>70.86459504004182</v>
      </c>
      <c r="R250" s="70">
        <v>71.456466462859879</v>
      </c>
      <c r="S250" s="70">
        <v>71.988309883225071</v>
      </c>
      <c r="T250" s="265">
        <v>70.689659303514816</v>
      </c>
      <c r="U250" s="70">
        <v>70.647240786687405</v>
      </c>
      <c r="V250" s="70">
        <v>70.155726624112191</v>
      </c>
      <c r="W250" s="70">
        <v>68.192436180599969</v>
      </c>
      <c r="X250" s="70">
        <v>70.92490614754027</v>
      </c>
      <c r="Y250" s="70">
        <v>71.505303073988614</v>
      </c>
      <c r="Z250" s="70">
        <v>72.025444625294881</v>
      </c>
      <c r="AA250" s="70">
        <v>70.714278429503921</v>
      </c>
      <c r="BJ250" s="275"/>
    </row>
    <row r="251" spans="1:62" x14ac:dyDescent="0.25">
      <c r="A251" t="str">
        <f t="shared" si="13"/>
        <v>17. Verv. papier en papierwaren</v>
      </c>
      <c r="B251" s="275">
        <v>17</v>
      </c>
      <c r="C251" s="5" t="s">
        <v>166</v>
      </c>
      <c r="D251" s="266"/>
      <c r="E251" s="70">
        <v>72.958704405689943</v>
      </c>
      <c r="F251" s="70">
        <v>88.746794410926341</v>
      </c>
      <c r="G251" s="70">
        <v>79.428084850205153</v>
      </c>
      <c r="H251" s="70">
        <v>73.953796868732113</v>
      </c>
      <c r="I251" s="70">
        <v>67.682844099961372</v>
      </c>
      <c r="J251" s="70">
        <v>86.588307002149634</v>
      </c>
      <c r="K251" s="69">
        <v>83.574736206208385</v>
      </c>
      <c r="L251" s="69">
        <v>77.538253507091056</v>
      </c>
      <c r="M251" s="265">
        <v>63.795009127460609</v>
      </c>
      <c r="N251" s="70">
        <v>65.653415902728497</v>
      </c>
      <c r="O251" s="70">
        <v>63.043543351018805</v>
      </c>
      <c r="P251" s="70">
        <v>60.150210323947981</v>
      </c>
      <c r="Q251" s="70">
        <v>56.25601975514909</v>
      </c>
      <c r="R251" s="70">
        <v>54.847874352002719</v>
      </c>
      <c r="S251" s="70">
        <v>53.838977394619263</v>
      </c>
      <c r="T251" s="265">
        <v>53.53789439840795</v>
      </c>
      <c r="U251" s="70">
        <v>65.770502230878506</v>
      </c>
      <c r="V251" s="70">
        <v>63.145397418969289</v>
      </c>
      <c r="W251" s="70">
        <v>60.237299219006339</v>
      </c>
      <c r="X251" s="70">
        <v>56.328034618942475</v>
      </c>
      <c r="Y251" s="70">
        <v>54.908888538292942</v>
      </c>
      <c r="Z251" s="70">
        <v>53.889841891559719</v>
      </c>
      <c r="AA251" s="70">
        <v>53.579499067210875</v>
      </c>
      <c r="BJ251" s="275"/>
    </row>
    <row r="252" spans="1:62" x14ac:dyDescent="0.25">
      <c r="A252" t="str">
        <f t="shared" si="13"/>
        <v>17. Verv. papier en papierwaren</v>
      </c>
      <c r="B252" s="275">
        <v>17</v>
      </c>
      <c r="C252" s="5" t="s">
        <v>167</v>
      </c>
      <c r="D252" s="266"/>
      <c r="E252" s="70">
        <v>57.012857546718912</v>
      </c>
      <c r="F252" s="70">
        <v>69.156225648562284</v>
      </c>
      <c r="G252" s="70">
        <v>75.22544475060343</v>
      </c>
      <c r="H252" s="70">
        <v>83.351627134142774</v>
      </c>
      <c r="I252" s="70">
        <v>92.114330088199324</v>
      </c>
      <c r="J252" s="70">
        <v>128.40250340827399</v>
      </c>
      <c r="K252" s="69">
        <v>135.9511002879932</v>
      </c>
      <c r="L252" s="69">
        <v>127.89654942907465</v>
      </c>
      <c r="M252" s="265">
        <v>120.17804830273771</v>
      </c>
      <c r="N252" s="70">
        <v>118.70103261104006</v>
      </c>
      <c r="O252" s="70">
        <v>111.2329351609178</v>
      </c>
      <c r="P252" s="70">
        <v>105.97758029294626</v>
      </c>
      <c r="Q252" s="70">
        <v>104.9781016717309</v>
      </c>
      <c r="R252" s="70">
        <v>99.538446124767262</v>
      </c>
      <c r="S252" s="70">
        <v>94.880325747764886</v>
      </c>
      <c r="T252" s="265">
        <v>91.196039316461224</v>
      </c>
      <c r="U252" s="70">
        <v>118.83137756131175</v>
      </c>
      <c r="V252" s="70">
        <v>111.33642889287066</v>
      </c>
      <c r="W252" s="70">
        <v>106.05841792477112</v>
      </c>
      <c r="X252" s="70">
        <v>105.04058102919126</v>
      </c>
      <c r="Y252" s="70">
        <v>99.581006656243929</v>
      </c>
      <c r="Z252" s="70">
        <v>94.90499653829346</v>
      </c>
      <c r="AA252" s="70">
        <v>91.204473984877225</v>
      </c>
      <c r="BJ252" s="275"/>
    </row>
    <row r="253" spans="1:62" x14ac:dyDescent="0.25">
      <c r="A253" t="str">
        <f t="shared" si="13"/>
        <v>17. Verv. papier en papierwaren</v>
      </c>
      <c r="B253" s="275">
        <v>17</v>
      </c>
      <c r="C253" s="5" t="s">
        <v>168</v>
      </c>
      <c r="D253" s="266"/>
      <c r="E253" s="70">
        <v>37.503281370553246</v>
      </c>
      <c r="F253" s="70">
        <v>39.544814731579002</v>
      </c>
      <c r="G253" s="70">
        <v>45.132495930787037</v>
      </c>
      <c r="H253" s="70">
        <v>51.572469649325626</v>
      </c>
      <c r="I253" s="70">
        <v>54.776045733102556</v>
      </c>
      <c r="J253" s="70">
        <v>74.111511984978549</v>
      </c>
      <c r="K253" s="69">
        <v>85.70039270508488</v>
      </c>
      <c r="L253" s="69">
        <v>94.624344903207003</v>
      </c>
      <c r="M253" s="265">
        <v>102.58267420075869</v>
      </c>
      <c r="N253" s="70">
        <v>126.07546970637719</v>
      </c>
      <c r="O253" s="70">
        <v>145.65045461941929</v>
      </c>
      <c r="P253" s="70">
        <v>152.16248036882314</v>
      </c>
      <c r="Q253" s="70">
        <v>146.25880230705232</v>
      </c>
      <c r="R253" s="70">
        <v>144.88635257447424</v>
      </c>
      <c r="S253" s="70">
        <v>137.12828631770006</v>
      </c>
      <c r="T253" s="265">
        <v>130.25018164996547</v>
      </c>
      <c r="U253" s="70">
        <v>126.12237939810589</v>
      </c>
      <c r="V253" s="70">
        <v>145.68024404679014</v>
      </c>
      <c r="W253" s="70">
        <v>152.16811121211069</v>
      </c>
      <c r="X253" s="70">
        <v>146.23971730980807</v>
      </c>
      <c r="Y253" s="70">
        <v>144.8431832337215</v>
      </c>
      <c r="Z253" s="70">
        <v>137.06446813830158</v>
      </c>
      <c r="AA253" s="70">
        <v>130.16775939871505</v>
      </c>
      <c r="BJ253" s="275"/>
    </row>
    <row r="254" spans="1:62" x14ac:dyDescent="0.25">
      <c r="A254" t="str">
        <f t="shared" si="13"/>
        <v>17. Verv. papier en papierwaren</v>
      </c>
      <c r="B254" s="275">
        <v>17</v>
      </c>
      <c r="C254" s="5" t="s">
        <v>169</v>
      </c>
      <c r="D254" s="266"/>
      <c r="E254" s="70">
        <v>4.7999133295755838</v>
      </c>
      <c r="F254" s="70">
        <v>4.8932910419070801</v>
      </c>
      <c r="G254" s="70">
        <v>4.1323949072596644</v>
      </c>
      <c r="H254" s="70">
        <v>3.7546653543964146</v>
      </c>
      <c r="I254" s="70">
        <v>5.0745495816018034</v>
      </c>
      <c r="J254" s="70">
        <v>6.3326705214843964</v>
      </c>
      <c r="K254" s="69">
        <v>3.8781680033931014</v>
      </c>
      <c r="L254" s="69">
        <v>6.6404860191813393</v>
      </c>
      <c r="M254" s="265">
        <v>6.8499779200000299</v>
      </c>
      <c r="N254" s="70">
        <v>8.6002259403184969</v>
      </c>
      <c r="O254" s="70">
        <v>9.8090460073375834</v>
      </c>
      <c r="P254" s="70">
        <v>21.978327590221205</v>
      </c>
      <c r="Q254" s="70">
        <v>26.615942872438399</v>
      </c>
      <c r="R254" s="70">
        <v>31.865410825384789</v>
      </c>
      <c r="S254" s="70">
        <v>39.328620730302084</v>
      </c>
      <c r="T254" s="265">
        <v>43.406888217124994</v>
      </c>
      <c r="U254" s="70">
        <v>8.6023070239904094</v>
      </c>
      <c r="V254" s="70">
        <v>9.8097763150104438</v>
      </c>
      <c r="W254" s="70">
        <v>21.976282570055485</v>
      </c>
      <c r="X254" s="70">
        <v>26.609008922660891</v>
      </c>
      <c r="Y254" s="70">
        <v>31.851773635739494</v>
      </c>
      <c r="Z254" s="70">
        <v>39.305205350873727</v>
      </c>
      <c r="AA254" s="70">
        <v>43.373778962353391</v>
      </c>
      <c r="BJ254" s="275"/>
    </row>
    <row r="255" spans="1:62" x14ac:dyDescent="0.25">
      <c r="A255" t="str">
        <f t="shared" si="13"/>
        <v>17. Verv. papier en papierwaren</v>
      </c>
      <c r="B255" s="275">
        <v>17</v>
      </c>
      <c r="C255" s="5" t="s">
        <v>26</v>
      </c>
      <c r="D255" s="270"/>
      <c r="E255" s="70">
        <v>99.316052246847747</v>
      </c>
      <c r="F255" s="70">
        <v>113.59433142204836</v>
      </c>
      <c r="G255" s="70">
        <v>124.49033558865013</v>
      </c>
      <c r="H255" s="70">
        <v>138.67876213786482</v>
      </c>
      <c r="I255" s="70">
        <v>151.9649254029037</v>
      </c>
      <c r="J255" s="70">
        <v>208.84668591473692</v>
      </c>
      <c r="K255" s="69">
        <v>225.52966099647119</v>
      </c>
      <c r="L255" s="69">
        <v>229.16138035146301</v>
      </c>
      <c r="M255" s="265">
        <v>229.61070042349644</v>
      </c>
      <c r="N255" s="70">
        <v>253.37672825773575</v>
      </c>
      <c r="O255" s="70">
        <v>266.6924357876747</v>
      </c>
      <c r="P255" s="70">
        <v>280.11838825199061</v>
      </c>
      <c r="Q255" s="70">
        <v>277.85284685122161</v>
      </c>
      <c r="R255" s="70">
        <v>276.29020952462628</v>
      </c>
      <c r="S255" s="70">
        <v>271.33723279576702</v>
      </c>
      <c r="T255" s="265">
        <v>264.85310918355168</v>
      </c>
      <c r="U255" s="70">
        <v>253.55606398340808</v>
      </c>
      <c r="V255" s="70">
        <v>266.82644925467122</v>
      </c>
      <c r="W255" s="70">
        <v>280.20281170693733</v>
      </c>
      <c r="X255" s="70">
        <v>277.88930726166024</v>
      </c>
      <c r="Y255" s="70">
        <v>276.27596352570492</v>
      </c>
      <c r="Z255" s="70">
        <v>271.27467002746874</v>
      </c>
      <c r="AA255" s="70">
        <v>264.7460123459457</v>
      </c>
      <c r="BJ255" s="275"/>
    </row>
    <row r="256" spans="1:62" x14ac:dyDescent="0.25">
      <c r="A256" t="str">
        <f t="shared" si="13"/>
        <v>17. Verv. papier en papierwaren</v>
      </c>
      <c r="B256" s="275">
        <v>17</v>
      </c>
      <c r="C256" s="5" t="s">
        <v>19</v>
      </c>
      <c r="D256" s="270"/>
      <c r="E256" s="70">
        <v>802.01291620868506</v>
      </c>
      <c r="F256" s="70">
        <v>865.73235287874229</v>
      </c>
      <c r="G256" s="70">
        <v>812.33300024580853</v>
      </c>
      <c r="H256" s="70">
        <v>788.8495994149838</v>
      </c>
      <c r="I256" s="70">
        <v>773.19178667124538</v>
      </c>
      <c r="J256" s="70">
        <v>914.74761783896849</v>
      </c>
      <c r="K256" s="69">
        <v>916.98862330027691</v>
      </c>
      <c r="L256" s="69">
        <v>889.50053107208305</v>
      </c>
      <c r="M256" s="265">
        <v>830.90774527813255</v>
      </c>
      <c r="N256" s="70">
        <v>897.34204000862633</v>
      </c>
      <c r="O256" s="70">
        <v>924.09564392134894</v>
      </c>
      <c r="P256" s="70">
        <v>948.64878615321516</v>
      </c>
      <c r="Q256" s="70">
        <v>958.57600003200469</v>
      </c>
      <c r="R256" s="70">
        <v>971.3025197477948</v>
      </c>
      <c r="S256" s="70">
        <v>981.03301321682693</v>
      </c>
      <c r="T256" s="265">
        <v>988.45461143562352</v>
      </c>
      <c r="U256" s="70">
        <v>898.08256179722514</v>
      </c>
      <c r="V256" s="70">
        <v>924.68085629674613</v>
      </c>
      <c r="W256" s="70">
        <v>949.07049144359348</v>
      </c>
      <c r="X256" s="70">
        <v>958.83335036008327</v>
      </c>
      <c r="Y256" s="70">
        <v>971.39034349252654</v>
      </c>
      <c r="Z256" s="70">
        <v>980.94958557849191</v>
      </c>
      <c r="AA256" s="70">
        <v>988.19902258271179</v>
      </c>
      <c r="BJ256" s="275"/>
    </row>
    <row r="257" spans="1:62" x14ac:dyDescent="0.25">
      <c r="A257" t="str">
        <f t="shared" si="13"/>
        <v>17. Verv. papier en papierwaren</v>
      </c>
      <c r="B257" s="275">
        <v>17</v>
      </c>
      <c r="C257" s="5" t="s">
        <v>20</v>
      </c>
      <c r="D257" s="270"/>
      <c r="E257" s="267">
        <v>0.12383348227898808</v>
      </c>
      <c r="F257" s="267">
        <v>0.13121183590323648</v>
      </c>
      <c r="G257" s="267">
        <v>0.15325037337025565</v>
      </c>
      <c r="H257" s="267">
        <v>0.17579873557736472</v>
      </c>
      <c r="I257" s="267">
        <v>0.19654234308042115</v>
      </c>
      <c r="J257" s="267">
        <v>0.22831071854346402</v>
      </c>
      <c r="K257" s="333">
        <v>0.24594597497271162</v>
      </c>
      <c r="L257" s="333">
        <v>0.25762927884400816</v>
      </c>
      <c r="M257" s="268">
        <v>0.27633717669419255</v>
      </c>
      <c r="N257" s="267">
        <v>0.28236359934200783</v>
      </c>
      <c r="O257" s="267">
        <v>0.28859830423610705</v>
      </c>
      <c r="P257" s="267">
        <v>0.29528144908915638</v>
      </c>
      <c r="Q257" s="267">
        <v>0.28986000780527027</v>
      </c>
      <c r="R257" s="267">
        <v>0.28445330255744306</v>
      </c>
      <c r="S257" s="267">
        <v>0.27658318236003782</v>
      </c>
      <c r="T257" s="268">
        <v>0.26794665745843521</v>
      </c>
      <c r="U257" s="267">
        <v>0.2823304613286296</v>
      </c>
      <c r="V257" s="267">
        <v>0.28856058545786739</v>
      </c>
      <c r="W257" s="267">
        <v>0.29523919901959228</v>
      </c>
      <c r="X257" s="267">
        <v>0.28982023534882345</v>
      </c>
      <c r="Y257" s="267">
        <v>0.28441291945767677</v>
      </c>
      <c r="Z257" s="267">
        <v>0.27654292739977143</v>
      </c>
      <c r="AA257" s="267">
        <v>0.26790758369100348</v>
      </c>
      <c r="BJ257" s="275"/>
    </row>
    <row r="258" spans="1:62" x14ac:dyDescent="0.25">
      <c r="A258" t="str">
        <f t="shared" si="13"/>
        <v>17. Verv. papier en papierwaren</v>
      </c>
      <c r="B258" s="275">
        <v>17</v>
      </c>
      <c r="C258" s="99" t="s">
        <v>29</v>
      </c>
      <c r="D258" s="270"/>
      <c r="E258" s="70">
        <v>802.01291620868506</v>
      </c>
      <c r="F258" s="70">
        <v>795.73235287874229</v>
      </c>
      <c r="G258" s="70">
        <v>812.33300024580853</v>
      </c>
      <c r="H258" s="70">
        <v>788.8495994149838</v>
      </c>
      <c r="I258" s="70">
        <v>773.19178667124538</v>
      </c>
      <c r="J258" s="70">
        <v>801.74761783896849</v>
      </c>
      <c r="K258" s="69">
        <v>791.98862330027691</v>
      </c>
      <c r="L258" s="69">
        <v>820.50053107208305</v>
      </c>
      <c r="M258" s="265">
        <v>830.90774527813255</v>
      </c>
      <c r="N258" s="70">
        <v>892.42746309023937</v>
      </c>
      <c r="O258" s="70">
        <v>919.183796889208</v>
      </c>
      <c r="P258" s="70">
        <v>943.739667490947</v>
      </c>
      <c r="Q258" s="70">
        <v>953.66960822409646</v>
      </c>
      <c r="R258" s="70">
        <v>966.39885327955949</v>
      </c>
      <c r="S258" s="70">
        <v>976.13207057444151</v>
      </c>
      <c r="T258" s="265">
        <v>983.55639110608354</v>
      </c>
      <c r="U258" s="70">
        <v>891.68694130164033</v>
      </c>
      <c r="V258" s="70">
        <v>918.28985894757977</v>
      </c>
      <c r="W258" s="70">
        <v>942.68411389894186</v>
      </c>
      <c r="X258" s="70">
        <v>952.45158928046919</v>
      </c>
      <c r="Y258" s="70">
        <v>965.01319554088661</v>
      </c>
      <c r="Z258" s="70">
        <v>974.57704742018382</v>
      </c>
      <c r="AA258" s="70">
        <v>981.83109088548156</v>
      </c>
      <c r="AB258" s="17"/>
      <c r="BJ258" s="275"/>
    </row>
    <row r="259" spans="1:62" x14ac:dyDescent="0.25">
      <c r="A259" t="str">
        <f t="shared" ref="A259:A322" si="14">VLOOKUP(B259,$AU$3:$AV$70,2)</f>
        <v>18. Drukkerijen, reproductie van opgenomen media</v>
      </c>
      <c r="B259" s="275">
        <v>18</v>
      </c>
      <c r="C259" s="99" t="s">
        <v>25</v>
      </c>
      <c r="D259" s="70">
        <v>8943</v>
      </c>
      <c r="E259" s="70">
        <v>8795</v>
      </c>
      <c r="F259" s="70">
        <v>8315</v>
      </c>
      <c r="G259" s="70">
        <v>8069</v>
      </c>
      <c r="H259" s="70">
        <v>7826</v>
      </c>
      <c r="I259" s="70">
        <v>7639</v>
      </c>
      <c r="J259" s="70">
        <v>6945</v>
      </c>
      <c r="K259" s="69">
        <v>6570</v>
      </c>
      <c r="L259" s="69">
        <v>6596</v>
      </c>
      <c r="M259" s="265">
        <v>6414.3259136747893</v>
      </c>
      <c r="N259" s="70">
        <v>6181.7880514503231</v>
      </c>
      <c r="O259" s="70">
        <v>5957.6803591448252</v>
      </c>
      <c r="P259" s="70">
        <v>5741.697218721808</v>
      </c>
      <c r="Q259" s="70">
        <v>5533.5440916823336</v>
      </c>
      <c r="R259" s="70">
        <v>5332.9371173997579</v>
      </c>
      <c r="S259" s="70">
        <v>5139.6027260159572</v>
      </c>
      <c r="T259" s="265">
        <v>4953.27726537124</v>
      </c>
      <c r="U259" s="70">
        <v>6096.953297033765</v>
      </c>
      <c r="V259" s="70">
        <v>5795.2838702756908</v>
      </c>
      <c r="W259" s="70">
        <v>5508.5406597123238</v>
      </c>
      <c r="X259" s="70">
        <v>5235.9851353166514</v>
      </c>
      <c r="Y259" s="70">
        <v>4976.915308579878</v>
      </c>
      <c r="Z259" s="70">
        <v>4730.6639244839553</v>
      </c>
      <c r="AA259" s="70">
        <v>4496.5967429330503</v>
      </c>
      <c r="BJ259" s="275"/>
    </row>
    <row r="260" spans="1:62" x14ac:dyDescent="0.25">
      <c r="A260" t="str">
        <f t="shared" si="14"/>
        <v>18. Drukkerijen, reproductie van opgenomen media</v>
      </c>
      <c r="B260" s="275">
        <v>18</v>
      </c>
      <c r="C260" s="99" t="s">
        <v>154</v>
      </c>
      <c r="D260" s="266"/>
      <c r="E260" s="70">
        <v>-148</v>
      </c>
      <c r="F260" s="70">
        <v>-480</v>
      </c>
      <c r="G260" s="70">
        <v>-246</v>
      </c>
      <c r="H260" s="70">
        <v>-243</v>
      </c>
      <c r="I260" s="70">
        <v>-187</v>
      </c>
      <c r="J260" s="70">
        <v>-694</v>
      </c>
      <c r="K260" s="69">
        <v>-375</v>
      </c>
      <c r="L260" s="69">
        <v>26</v>
      </c>
      <c r="M260" s="265">
        <v>-181.67408632521074</v>
      </c>
      <c r="N260" s="70">
        <v>-232.53786222446615</v>
      </c>
      <c r="O260" s="70">
        <v>-224.10769230549795</v>
      </c>
      <c r="P260" s="70">
        <v>-215.98314042301718</v>
      </c>
      <c r="Q260" s="70">
        <v>-208.15312703947438</v>
      </c>
      <c r="R260" s="70">
        <v>-200.60697428257572</v>
      </c>
      <c r="S260" s="70">
        <v>-193.33439138380072</v>
      </c>
      <c r="T260" s="265">
        <v>-186.32546064471717</v>
      </c>
      <c r="U260" s="70">
        <v>-317.37261664102425</v>
      </c>
      <c r="V260" s="70">
        <v>-301.66942675807422</v>
      </c>
      <c r="W260" s="70">
        <v>-286.74321056336703</v>
      </c>
      <c r="X260" s="70">
        <v>-272.55552439567236</v>
      </c>
      <c r="Y260" s="70">
        <v>-259.06982673677339</v>
      </c>
      <c r="Z260" s="70">
        <v>-246.25138409592273</v>
      </c>
      <c r="AA260" s="70">
        <v>-234.06718155090493</v>
      </c>
      <c r="BJ260" s="275"/>
    </row>
    <row r="261" spans="1:62" x14ac:dyDescent="0.25">
      <c r="A261" t="str">
        <f t="shared" si="14"/>
        <v>18. Drukkerijen, reproductie van opgenomen media</v>
      </c>
      <c r="B261" s="275">
        <v>18</v>
      </c>
      <c r="C261" s="99" t="s">
        <v>155</v>
      </c>
      <c r="D261" s="266"/>
      <c r="E261" s="267">
        <v>0.98345074359834506</v>
      </c>
      <c r="F261" s="267">
        <v>0.9454235361000568</v>
      </c>
      <c r="G261" s="267">
        <v>0.97041491280817804</v>
      </c>
      <c r="H261" s="267">
        <v>0.9698847440822902</v>
      </c>
      <c r="I261" s="267">
        <v>0.97610529005877844</v>
      </c>
      <c r="J261" s="267">
        <v>0.90915041235763838</v>
      </c>
      <c r="K261" s="333">
        <v>0.94600431965442766</v>
      </c>
      <c r="L261" s="333">
        <v>1.0039573820395737</v>
      </c>
      <c r="M261" s="268">
        <v>0.97245693051467397</v>
      </c>
      <c r="N261" s="267">
        <v>0.96374710837054356</v>
      </c>
      <c r="O261" s="267">
        <v>0.96374710837054345</v>
      </c>
      <c r="P261" s="267">
        <v>0.96374710837054378</v>
      </c>
      <c r="Q261" s="267">
        <v>0.96374710837054334</v>
      </c>
      <c r="R261" s="267">
        <v>0.96374710837054411</v>
      </c>
      <c r="S261" s="267">
        <v>0.96374710837054334</v>
      </c>
      <c r="T261" s="268">
        <v>0.96374710837054323</v>
      </c>
      <c r="U261" s="267">
        <v>0.9505212829980445</v>
      </c>
      <c r="V261" s="267">
        <v>0.95052128299804428</v>
      </c>
      <c r="W261" s="267">
        <v>0.95052128299804473</v>
      </c>
      <c r="X261" s="267">
        <v>0.95052128299804428</v>
      </c>
      <c r="Y261" s="267">
        <v>0.95052128299804539</v>
      </c>
      <c r="Z261" s="267">
        <v>0.95052128299804473</v>
      </c>
      <c r="AA261" s="267">
        <v>0.95052128299804384</v>
      </c>
      <c r="BJ261" s="275"/>
    </row>
    <row r="262" spans="1:62" x14ac:dyDescent="0.25">
      <c r="A262" t="str">
        <f t="shared" si="14"/>
        <v>18. Drukkerijen, reproductie van opgenomen media</v>
      </c>
      <c r="B262" s="275">
        <v>18</v>
      </c>
      <c r="C262" s="99" t="s">
        <v>8</v>
      </c>
      <c r="D262" s="70">
        <v>11</v>
      </c>
      <c r="E262" s="70">
        <v>14</v>
      </c>
      <c r="F262" s="70">
        <v>23</v>
      </c>
      <c r="G262" s="70">
        <v>16</v>
      </c>
      <c r="H262" s="70">
        <v>16</v>
      </c>
      <c r="I262" s="70">
        <v>11</v>
      </c>
      <c r="J262" s="70">
        <v>13</v>
      </c>
      <c r="K262" s="69">
        <v>7</v>
      </c>
      <c r="L262" s="69">
        <v>20</v>
      </c>
      <c r="M262" s="265">
        <v>12.322313883165915</v>
      </c>
      <c r="N262" s="70">
        <v>12.666192631096539</v>
      </c>
      <c r="O262" s="70">
        <v>12.748317910878571</v>
      </c>
      <c r="P262" s="70">
        <v>13.11446664515114</v>
      </c>
      <c r="Q262" s="70">
        <v>13.353487093209662</v>
      </c>
      <c r="R262" s="70">
        <v>13.444800498205627</v>
      </c>
      <c r="S262" s="70">
        <v>13.436815999895993</v>
      </c>
      <c r="T262" s="265">
        <v>12.969624305171696</v>
      </c>
      <c r="U262" s="70">
        <v>12.492370213972469</v>
      </c>
      <c r="V262" s="70">
        <v>12.400819901097616</v>
      </c>
      <c r="W262" s="70">
        <v>12.581919595080631</v>
      </c>
      <c r="X262" s="70">
        <v>12.635421127263754</v>
      </c>
      <c r="Y262" s="70">
        <v>12.547238406768914</v>
      </c>
      <c r="Z262" s="70">
        <v>12.367699236534246</v>
      </c>
      <c r="AA262" s="70">
        <v>11.773855426065959</v>
      </c>
      <c r="BJ262" s="275"/>
    </row>
    <row r="263" spans="1:62" x14ac:dyDescent="0.25">
      <c r="A263" t="str">
        <f t="shared" si="14"/>
        <v>18. Drukkerijen, reproductie van opgenomen media</v>
      </c>
      <c r="B263" s="275">
        <v>18</v>
      </c>
      <c r="C263" s="99" t="s">
        <v>9</v>
      </c>
      <c r="D263" s="70">
        <v>408</v>
      </c>
      <c r="E263" s="70">
        <v>402</v>
      </c>
      <c r="F263" s="70">
        <v>365</v>
      </c>
      <c r="G263" s="70">
        <v>364</v>
      </c>
      <c r="H263" s="70">
        <v>321</v>
      </c>
      <c r="I263" s="70">
        <v>295</v>
      </c>
      <c r="J263" s="70">
        <v>272</v>
      </c>
      <c r="K263" s="69">
        <v>220</v>
      </c>
      <c r="L263" s="69">
        <v>236</v>
      </c>
      <c r="M263" s="265">
        <v>271.18496889440712</v>
      </c>
      <c r="N263" s="70">
        <v>278.75292637749101</v>
      </c>
      <c r="O263" s="70">
        <v>280.56030944322845</v>
      </c>
      <c r="P263" s="70">
        <v>288.61837662573089</v>
      </c>
      <c r="Q263" s="70">
        <v>293.87865106659126</v>
      </c>
      <c r="R263" s="70">
        <v>295.88824302539564</v>
      </c>
      <c r="S263" s="70">
        <v>295.71252311221491</v>
      </c>
      <c r="T263" s="265">
        <v>285.43073947946567</v>
      </c>
      <c r="U263" s="70">
        <v>274.92750631208116</v>
      </c>
      <c r="V263" s="70">
        <v>272.91270057148415</v>
      </c>
      <c r="W263" s="70">
        <v>276.89827627952263</v>
      </c>
      <c r="X263" s="70">
        <v>278.07571839619396</v>
      </c>
      <c r="Y263" s="70">
        <v>276.13502539476929</v>
      </c>
      <c r="Z263" s="70">
        <v>272.18379312158959</v>
      </c>
      <c r="AA263" s="70">
        <v>259.11469613242872</v>
      </c>
      <c r="BJ263" s="275"/>
    </row>
    <row r="264" spans="1:62" x14ac:dyDescent="0.25">
      <c r="A264" t="str">
        <f t="shared" si="14"/>
        <v>18. Drukkerijen, reproductie van opgenomen media</v>
      </c>
      <c r="B264" s="275">
        <v>18</v>
      </c>
      <c r="C264" s="99" t="s">
        <v>10</v>
      </c>
      <c r="D264" s="70">
        <v>818</v>
      </c>
      <c r="E264" s="70">
        <v>780</v>
      </c>
      <c r="F264" s="70">
        <v>755</v>
      </c>
      <c r="G264" s="70">
        <v>740</v>
      </c>
      <c r="H264" s="70">
        <v>763</v>
      </c>
      <c r="I264" s="70">
        <v>713</v>
      </c>
      <c r="J264" s="70">
        <v>646</v>
      </c>
      <c r="K264" s="69">
        <v>573</v>
      </c>
      <c r="L264" s="69">
        <v>534</v>
      </c>
      <c r="M264" s="265">
        <v>594.66922419370167</v>
      </c>
      <c r="N264" s="70">
        <v>611.26465506711702</v>
      </c>
      <c r="O264" s="70">
        <v>615.22798345476588</v>
      </c>
      <c r="P264" s="70">
        <v>632.89815366904963</v>
      </c>
      <c r="Q264" s="70">
        <v>644.43317101733953</v>
      </c>
      <c r="R264" s="70">
        <v>648.83991411951126</v>
      </c>
      <c r="S264" s="70">
        <v>648.4545858881105</v>
      </c>
      <c r="T264" s="265">
        <v>625.90812868164471</v>
      </c>
      <c r="U264" s="70">
        <v>602.87606483003015</v>
      </c>
      <c r="V264" s="70">
        <v>598.4578886621307</v>
      </c>
      <c r="W264" s="70">
        <v>607.19767694732639</v>
      </c>
      <c r="X264" s="70">
        <v>609.77963638596543</v>
      </c>
      <c r="Y264" s="70">
        <v>605.52397868391654</v>
      </c>
      <c r="Z264" s="70">
        <v>596.85950056007255</v>
      </c>
      <c r="AA264" s="70">
        <v>568.20087025640453</v>
      </c>
      <c r="BJ264" s="275"/>
    </row>
    <row r="265" spans="1:62" x14ac:dyDescent="0.25">
      <c r="A265" t="str">
        <f t="shared" si="14"/>
        <v>18. Drukkerijen, reproductie van opgenomen media</v>
      </c>
      <c r="B265" s="275">
        <v>18</v>
      </c>
      <c r="C265" s="99" t="s">
        <v>11</v>
      </c>
      <c r="D265" s="70">
        <v>1069</v>
      </c>
      <c r="E265" s="70">
        <v>1024</v>
      </c>
      <c r="F265" s="70">
        <v>945</v>
      </c>
      <c r="G265" s="70">
        <v>868</v>
      </c>
      <c r="H265" s="70">
        <v>828</v>
      </c>
      <c r="I265" s="70">
        <v>765</v>
      </c>
      <c r="J265" s="70">
        <v>678</v>
      </c>
      <c r="K265" s="69">
        <v>644</v>
      </c>
      <c r="L265" s="69">
        <v>648</v>
      </c>
      <c r="M265" s="265">
        <v>643.25686298433834</v>
      </c>
      <c r="N265" s="70">
        <v>628.22507412124935</v>
      </c>
      <c r="O265" s="70">
        <v>623.3697876972202</v>
      </c>
      <c r="P265" s="70">
        <v>608.15535665871528</v>
      </c>
      <c r="Q265" s="70">
        <v>599.27623987590857</v>
      </c>
      <c r="R265" s="70">
        <v>608.77303356966229</v>
      </c>
      <c r="S265" s="70">
        <v>619.27481907756453</v>
      </c>
      <c r="T265" s="265">
        <v>626.40312979690862</v>
      </c>
      <c r="U265" s="70">
        <v>619.60373035503983</v>
      </c>
      <c r="V265" s="70">
        <v>606.37776081989114</v>
      </c>
      <c r="W265" s="70">
        <v>583.45962560564283</v>
      </c>
      <c r="X265" s="70">
        <v>567.05095901472168</v>
      </c>
      <c r="Y265" s="70">
        <v>568.1319249645951</v>
      </c>
      <c r="Z265" s="70">
        <v>570.00145772404255</v>
      </c>
      <c r="AA265" s="70">
        <v>568.6502334322164</v>
      </c>
      <c r="BJ265" s="275"/>
    </row>
    <row r="266" spans="1:62" x14ac:dyDescent="0.25">
      <c r="A266" t="str">
        <f t="shared" si="14"/>
        <v>18. Drukkerijen, reproductie van opgenomen media</v>
      </c>
      <c r="B266" s="275">
        <v>18</v>
      </c>
      <c r="C266" s="99" t="s">
        <v>12</v>
      </c>
      <c r="D266" s="70">
        <v>1236</v>
      </c>
      <c r="E266" s="70">
        <v>1166</v>
      </c>
      <c r="F266" s="70">
        <v>1039</v>
      </c>
      <c r="G266" s="70">
        <v>1019</v>
      </c>
      <c r="H266" s="70">
        <v>951</v>
      </c>
      <c r="I266" s="70">
        <v>909</v>
      </c>
      <c r="J266" s="70">
        <v>805</v>
      </c>
      <c r="K266" s="69">
        <v>761</v>
      </c>
      <c r="L266" s="69">
        <v>724</v>
      </c>
      <c r="M266" s="265">
        <v>673.10860363181496</v>
      </c>
      <c r="N266" s="70">
        <v>624.06668100674096</v>
      </c>
      <c r="O266" s="70">
        <v>574.16256163241826</v>
      </c>
      <c r="P266" s="70">
        <v>552.03535376197601</v>
      </c>
      <c r="Q266" s="70">
        <v>536.55572823153</v>
      </c>
      <c r="R266" s="70">
        <v>532.62832493594306</v>
      </c>
      <c r="S266" s="70">
        <v>520.18173169511397</v>
      </c>
      <c r="T266" s="265">
        <v>516.16146665959297</v>
      </c>
      <c r="U266" s="70">
        <v>615.50240426639857</v>
      </c>
      <c r="V266" s="70">
        <v>558.51184215296701</v>
      </c>
      <c r="W266" s="70">
        <v>529.61852148544256</v>
      </c>
      <c r="X266" s="70">
        <v>507.70315926680655</v>
      </c>
      <c r="Y266" s="70">
        <v>497.07056464402035</v>
      </c>
      <c r="Z266" s="70">
        <v>478.79283351014902</v>
      </c>
      <c r="AA266" s="70">
        <v>468.57259254093441</v>
      </c>
      <c r="BJ266" s="275"/>
    </row>
    <row r="267" spans="1:62" x14ac:dyDescent="0.25">
      <c r="A267" t="str">
        <f t="shared" si="14"/>
        <v>18. Drukkerijen, reproductie van opgenomen media</v>
      </c>
      <c r="B267" s="275">
        <v>18</v>
      </c>
      <c r="C267" s="99" t="s">
        <v>13</v>
      </c>
      <c r="D267" s="70">
        <v>1461</v>
      </c>
      <c r="E267" s="70">
        <v>1369</v>
      </c>
      <c r="F267" s="70">
        <v>1230</v>
      </c>
      <c r="G267" s="70">
        <v>1129</v>
      </c>
      <c r="H267" s="70">
        <v>1059</v>
      </c>
      <c r="I267" s="70">
        <v>1036</v>
      </c>
      <c r="J267" s="70">
        <v>941</v>
      </c>
      <c r="K267" s="69">
        <v>860</v>
      </c>
      <c r="L267" s="69">
        <v>849</v>
      </c>
      <c r="M267" s="265">
        <v>779.99709433729629</v>
      </c>
      <c r="N267" s="70">
        <v>734.41428136305933</v>
      </c>
      <c r="O267" s="70">
        <v>679.52987465360854</v>
      </c>
      <c r="P267" s="70">
        <v>646.62085051247027</v>
      </c>
      <c r="Q267" s="70">
        <v>599.48510376485751</v>
      </c>
      <c r="R267" s="70">
        <v>557.34610648237162</v>
      </c>
      <c r="S267" s="70">
        <v>516.7385069330337</v>
      </c>
      <c r="T267" s="265">
        <v>475.41699287031304</v>
      </c>
      <c r="U267" s="70">
        <v>724.33566742791629</v>
      </c>
      <c r="V267" s="70">
        <v>661.00701691820814</v>
      </c>
      <c r="W267" s="70">
        <v>620.36312797048731</v>
      </c>
      <c r="X267" s="70">
        <v>567.24859152649378</v>
      </c>
      <c r="Y267" s="70">
        <v>520.13821060803923</v>
      </c>
      <c r="Z267" s="70">
        <v>475.62357315401067</v>
      </c>
      <c r="AA267" s="70">
        <v>431.58466347541577</v>
      </c>
      <c r="BJ267" s="275"/>
    </row>
    <row r="268" spans="1:62" x14ac:dyDescent="0.25">
      <c r="A268" t="str">
        <f t="shared" si="14"/>
        <v>18. Drukkerijen, reproductie van opgenomen media</v>
      </c>
      <c r="B268" s="275">
        <v>18</v>
      </c>
      <c r="C268" s="99" t="s">
        <v>14</v>
      </c>
      <c r="D268" s="70">
        <v>1515</v>
      </c>
      <c r="E268" s="70">
        <v>1464</v>
      </c>
      <c r="F268" s="70">
        <v>1375</v>
      </c>
      <c r="G268" s="70">
        <v>1312</v>
      </c>
      <c r="H268" s="70">
        <v>1277</v>
      </c>
      <c r="I268" s="70">
        <v>1198</v>
      </c>
      <c r="J268" s="70">
        <v>1049</v>
      </c>
      <c r="K268" s="69">
        <v>981</v>
      </c>
      <c r="L268" s="69">
        <v>915</v>
      </c>
      <c r="M268" s="265">
        <v>859.92272252247608</v>
      </c>
      <c r="N268" s="70">
        <v>809.52483286609959</v>
      </c>
      <c r="O268" s="70">
        <v>790.25484765892725</v>
      </c>
      <c r="P268" s="70">
        <v>730.88792943563817</v>
      </c>
      <c r="Q268" s="70">
        <v>702.98736615519897</v>
      </c>
      <c r="R268" s="70">
        <v>645.85171137442205</v>
      </c>
      <c r="S268" s="70">
        <v>608.10831722282728</v>
      </c>
      <c r="T268" s="265">
        <v>562.66303510778891</v>
      </c>
      <c r="U268" s="70">
        <v>798.41545159668044</v>
      </c>
      <c r="V268" s="70">
        <v>768.71381073930911</v>
      </c>
      <c r="W268" s="70">
        <v>701.20832283898164</v>
      </c>
      <c r="X268" s="70">
        <v>665.18515774308457</v>
      </c>
      <c r="Y268" s="70">
        <v>602.73526551146188</v>
      </c>
      <c r="Z268" s="70">
        <v>559.72343230011359</v>
      </c>
      <c r="AA268" s="70">
        <v>510.78682566841582</v>
      </c>
      <c r="BJ268" s="275"/>
    </row>
    <row r="269" spans="1:62" x14ac:dyDescent="0.25">
      <c r="A269" t="str">
        <f t="shared" si="14"/>
        <v>18. Drukkerijen, reproductie van opgenomen media</v>
      </c>
      <c r="B269" s="275">
        <v>18</v>
      </c>
      <c r="C269" s="99" t="s">
        <v>15</v>
      </c>
      <c r="D269" s="70">
        <v>1369</v>
      </c>
      <c r="E269" s="70">
        <v>1474</v>
      </c>
      <c r="F269" s="70">
        <v>1411</v>
      </c>
      <c r="G269" s="70">
        <v>1379</v>
      </c>
      <c r="H269" s="70">
        <v>1310</v>
      </c>
      <c r="I269" s="70">
        <v>1286</v>
      </c>
      <c r="J269" s="70">
        <v>1124</v>
      </c>
      <c r="K269" s="69">
        <v>1066</v>
      </c>
      <c r="L269" s="69">
        <v>1090</v>
      </c>
      <c r="M269" s="265">
        <v>1058.1334589442592</v>
      </c>
      <c r="N269" s="70">
        <v>979.63876553434102</v>
      </c>
      <c r="O269" s="70">
        <v>899.03345998184716</v>
      </c>
      <c r="P269" s="70">
        <v>831.47250459068573</v>
      </c>
      <c r="Q269" s="70">
        <v>750.989575964187</v>
      </c>
      <c r="R269" s="70">
        <v>705.84050679166955</v>
      </c>
      <c r="S269" s="70">
        <v>664.50840494015688</v>
      </c>
      <c r="T269" s="265">
        <v>648.72486212516264</v>
      </c>
      <c r="U269" s="70">
        <v>966.19485361122861</v>
      </c>
      <c r="V269" s="70">
        <v>874.52729844318458</v>
      </c>
      <c r="W269" s="70">
        <v>797.70839953665484</v>
      </c>
      <c r="X269" s="70">
        <v>710.60611271478308</v>
      </c>
      <c r="Y269" s="70">
        <v>658.71926601303494</v>
      </c>
      <c r="Z269" s="70">
        <v>611.63597778763688</v>
      </c>
      <c r="AA269" s="70">
        <v>588.91395450140817</v>
      </c>
      <c r="BJ269" s="275"/>
    </row>
    <row r="270" spans="1:62" x14ac:dyDescent="0.25">
      <c r="A270" t="str">
        <f t="shared" si="14"/>
        <v>18. Drukkerijen, reproductie van opgenomen media</v>
      </c>
      <c r="B270" s="275">
        <v>18</v>
      </c>
      <c r="C270" s="99" t="s">
        <v>16</v>
      </c>
      <c r="D270" s="70">
        <v>829</v>
      </c>
      <c r="E270" s="70">
        <v>848</v>
      </c>
      <c r="F270" s="70">
        <v>889</v>
      </c>
      <c r="G270" s="70">
        <v>943</v>
      </c>
      <c r="H270" s="70">
        <v>980</v>
      </c>
      <c r="I270" s="70">
        <v>1087</v>
      </c>
      <c r="J270" s="70">
        <v>1058</v>
      </c>
      <c r="K270" s="69">
        <v>1063</v>
      </c>
      <c r="L270" s="69">
        <v>1122</v>
      </c>
      <c r="M270" s="265">
        <v>1036.9942884913125</v>
      </c>
      <c r="N270" s="70">
        <v>987.43183467145218</v>
      </c>
      <c r="O270" s="70">
        <v>917.37222649786156</v>
      </c>
      <c r="P270" s="70">
        <v>861.48804448363921</v>
      </c>
      <c r="Q270" s="70">
        <v>841.20009265847091</v>
      </c>
      <c r="R270" s="70">
        <v>813.47434138372955</v>
      </c>
      <c r="S270" s="70">
        <v>752.3221697929265</v>
      </c>
      <c r="T270" s="265">
        <v>688.97482655696911</v>
      </c>
      <c r="U270" s="70">
        <v>973.88097584221919</v>
      </c>
      <c r="V270" s="70">
        <v>892.3661805892998</v>
      </c>
      <c r="W270" s="70">
        <v>826.50508031327695</v>
      </c>
      <c r="X270" s="70">
        <v>795.96567913994249</v>
      </c>
      <c r="Y270" s="70">
        <v>759.16756819807324</v>
      </c>
      <c r="Z270" s="70">
        <v>692.46273261818601</v>
      </c>
      <c r="AA270" s="70">
        <v>625.45296680999263</v>
      </c>
      <c r="BJ270" s="275"/>
    </row>
    <row r="271" spans="1:62" x14ac:dyDescent="0.25">
      <c r="A271" t="str">
        <f t="shared" si="14"/>
        <v>18. Drukkerijen, reproductie van opgenomen media</v>
      </c>
      <c r="B271" s="275">
        <v>18</v>
      </c>
      <c r="C271" s="99" t="s">
        <v>17</v>
      </c>
      <c r="D271" s="70">
        <v>192</v>
      </c>
      <c r="E271" s="70">
        <v>221</v>
      </c>
      <c r="F271" s="70">
        <v>254</v>
      </c>
      <c r="G271" s="70">
        <v>266</v>
      </c>
      <c r="H271" s="70">
        <v>291</v>
      </c>
      <c r="I271" s="70">
        <v>311</v>
      </c>
      <c r="J271" s="70">
        <v>326</v>
      </c>
      <c r="K271" s="69">
        <v>359</v>
      </c>
      <c r="L271" s="69">
        <v>421</v>
      </c>
      <c r="M271" s="265">
        <v>443.67037704658583</v>
      </c>
      <c r="N271" s="70">
        <v>472.33265315739499</v>
      </c>
      <c r="O271" s="70">
        <v>490.8872646479345</v>
      </c>
      <c r="P271" s="70">
        <v>491.79305454938833</v>
      </c>
      <c r="Q271" s="70">
        <v>455.53074152157399</v>
      </c>
      <c r="R271" s="70">
        <v>411.7792403423208</v>
      </c>
      <c r="S271" s="70">
        <v>396.83372765011893</v>
      </c>
      <c r="T271" s="265">
        <v>373.64553669797368</v>
      </c>
      <c r="U271" s="70">
        <v>465.8506734615483</v>
      </c>
      <c r="V271" s="70">
        <v>477.50649169541572</v>
      </c>
      <c r="W271" s="70">
        <v>471.82251762006132</v>
      </c>
      <c r="X271" s="70">
        <v>431.03518319695701</v>
      </c>
      <c r="Y271" s="70">
        <v>384.28924997606828</v>
      </c>
      <c r="Z271" s="70">
        <v>365.25916485924893</v>
      </c>
      <c r="AA271" s="70">
        <v>339.19629637402426</v>
      </c>
      <c r="BJ271" s="275"/>
    </row>
    <row r="272" spans="1:62" x14ac:dyDescent="0.25">
      <c r="A272" t="str">
        <f t="shared" si="14"/>
        <v>18. Drukkerijen, reproductie van opgenomen media</v>
      </c>
      <c r="B272" s="275">
        <v>18</v>
      </c>
      <c r="C272" s="99" t="s">
        <v>156</v>
      </c>
      <c r="D272" s="70">
        <v>35</v>
      </c>
      <c r="E272" s="70">
        <v>33</v>
      </c>
      <c r="F272" s="70">
        <v>29</v>
      </c>
      <c r="G272" s="70">
        <v>33</v>
      </c>
      <c r="H272" s="70">
        <v>30</v>
      </c>
      <c r="I272" s="70">
        <v>28</v>
      </c>
      <c r="J272" s="70">
        <v>33</v>
      </c>
      <c r="K272" s="69">
        <v>36</v>
      </c>
      <c r="L272" s="69">
        <v>37</v>
      </c>
      <c r="M272" s="265">
        <v>41.06599874543101</v>
      </c>
      <c r="N272" s="70">
        <v>43.470154654280421</v>
      </c>
      <c r="O272" s="70">
        <v>74.533725566133768</v>
      </c>
      <c r="P272" s="70">
        <v>84.613127789365421</v>
      </c>
      <c r="Q272" s="70">
        <v>95.853934333466668</v>
      </c>
      <c r="R272" s="70">
        <v>99.070894876528385</v>
      </c>
      <c r="S272" s="70">
        <v>104.03112370399283</v>
      </c>
      <c r="T272" s="265">
        <v>136.97892309025008</v>
      </c>
      <c r="U272" s="70">
        <v>42.873599116650766</v>
      </c>
      <c r="V272" s="70">
        <v>72.5020597827057</v>
      </c>
      <c r="W272" s="70">
        <v>81.177191519847156</v>
      </c>
      <c r="X272" s="70">
        <v>90.699516804439725</v>
      </c>
      <c r="Y272" s="70">
        <v>92.457016179128033</v>
      </c>
      <c r="Z272" s="70">
        <v>95.753759612368583</v>
      </c>
      <c r="AA272" s="70">
        <v>124.34978831574284</v>
      </c>
      <c r="BJ272" s="275"/>
    </row>
    <row r="273" spans="1:62" x14ac:dyDescent="0.25">
      <c r="A273" t="str">
        <f t="shared" si="14"/>
        <v>18. Drukkerijen, reproductie van opgenomen media</v>
      </c>
      <c r="B273" s="275">
        <v>18</v>
      </c>
      <c r="C273" s="99" t="s">
        <v>6</v>
      </c>
      <c r="D273" s="70">
        <v>1056</v>
      </c>
      <c r="E273" s="70">
        <v>1102</v>
      </c>
      <c r="F273" s="70">
        <v>1172</v>
      </c>
      <c r="G273" s="70">
        <v>1242</v>
      </c>
      <c r="H273" s="70">
        <v>1301</v>
      </c>
      <c r="I273" s="70">
        <v>1426</v>
      </c>
      <c r="J273" s="70">
        <v>1417</v>
      </c>
      <c r="K273" s="69">
        <v>1458</v>
      </c>
      <c r="L273" s="69">
        <v>1580</v>
      </c>
      <c r="M273" s="265">
        <v>1521.7306642833294</v>
      </c>
      <c r="N273" s="70">
        <v>1503.2346424831276</v>
      </c>
      <c r="O273" s="70">
        <v>1482.79321671193</v>
      </c>
      <c r="P273" s="70">
        <v>1437.8942268223932</v>
      </c>
      <c r="Q273" s="70">
        <v>1392.5847685135116</v>
      </c>
      <c r="R273" s="70">
        <v>1324.3244766025789</v>
      </c>
      <c r="S273" s="70">
        <v>1253.1870211470382</v>
      </c>
      <c r="T273" s="265">
        <v>1199.5992863451929</v>
      </c>
      <c r="U273" s="70">
        <v>1482.6052484204181</v>
      </c>
      <c r="V273" s="70">
        <v>1442.3747320674211</v>
      </c>
      <c r="W273" s="70">
        <v>1379.5047894531854</v>
      </c>
      <c r="X273" s="70">
        <v>1317.7003791413392</v>
      </c>
      <c r="Y273" s="70">
        <v>1235.9138343532695</v>
      </c>
      <c r="Z273" s="70">
        <v>1153.4756570898037</v>
      </c>
      <c r="AA273" s="70">
        <v>1088.9990514997598</v>
      </c>
      <c r="BJ273" s="275"/>
    </row>
    <row r="274" spans="1:62" x14ac:dyDescent="0.25">
      <c r="A274" t="str">
        <f t="shared" si="14"/>
        <v>18. Drukkerijen, reproductie van opgenomen media</v>
      </c>
      <c r="B274" s="275">
        <v>18</v>
      </c>
      <c r="C274" s="99" t="s">
        <v>157</v>
      </c>
      <c r="D274" s="267">
        <v>0.96258617683348113</v>
      </c>
      <c r="E274" s="266"/>
      <c r="F274" s="266"/>
      <c r="G274" s="266"/>
      <c r="H274" s="266"/>
      <c r="I274" s="266"/>
      <c r="J274" s="266"/>
      <c r="K274" s="334"/>
      <c r="L274" s="334"/>
      <c r="M274" s="269"/>
      <c r="N274" s="266"/>
      <c r="O274" s="266"/>
      <c r="P274" s="266"/>
      <c r="Q274" s="266"/>
      <c r="R274" s="266"/>
      <c r="S274" s="266"/>
      <c r="T274" s="269"/>
      <c r="U274" s="266"/>
      <c r="V274" s="266"/>
      <c r="W274" s="266"/>
      <c r="X274" s="266"/>
      <c r="Y274" s="266"/>
      <c r="Z274" s="266"/>
      <c r="AA274" s="266"/>
      <c r="BJ274" s="275"/>
    </row>
    <row r="275" spans="1:62" x14ac:dyDescent="0.25">
      <c r="A275" t="str">
        <f t="shared" si="14"/>
        <v>18. Drukkerijen, reproductie van opgenomen media</v>
      </c>
      <c r="B275" s="275">
        <v>18</v>
      </c>
      <c r="C275" s="99" t="s">
        <v>158</v>
      </c>
      <c r="D275" s="266"/>
      <c r="E275" s="267">
        <v>-1.0432283382431962E-2</v>
      </c>
      <c r="F275" s="267">
        <v>8.581320366712164E-3</v>
      </c>
      <c r="G275" s="267">
        <v>-3.9143679873484549E-3</v>
      </c>
      <c r="H275" s="267">
        <v>-3.6492836244045312E-3</v>
      </c>
      <c r="I275" s="267">
        <v>-6.7595566126486539E-3</v>
      </c>
      <c r="J275" s="267">
        <v>2.6717882237921375E-2</v>
      </c>
      <c r="K275" s="333">
        <v>8.2909285895267359E-3</v>
      </c>
      <c r="L275" s="333">
        <v>-2.0685602603046305E-2</v>
      </c>
      <c r="M275" s="268">
        <v>-4.9353768405964171E-3</v>
      </c>
      <c r="N275" s="267">
        <v>-5.8046576853121312E-4</v>
      </c>
      <c r="O275" s="267">
        <v>-5.8046576853115761E-4</v>
      </c>
      <c r="P275" s="267">
        <v>-5.8046576853132414E-4</v>
      </c>
      <c r="Q275" s="267">
        <v>-5.804657685311021E-4</v>
      </c>
      <c r="R275" s="267">
        <v>-5.8046576853149068E-4</v>
      </c>
      <c r="S275" s="267">
        <v>-5.804657685311021E-4</v>
      </c>
      <c r="T275" s="268">
        <v>-5.8046576853104659E-4</v>
      </c>
      <c r="U275" s="267">
        <v>6.0324469177183149E-3</v>
      </c>
      <c r="V275" s="267">
        <v>6.0324469177184259E-3</v>
      </c>
      <c r="W275" s="267">
        <v>6.0324469177182038E-3</v>
      </c>
      <c r="X275" s="267">
        <v>6.0324469177184259E-3</v>
      </c>
      <c r="Y275" s="267">
        <v>6.0324469177178708E-3</v>
      </c>
      <c r="Z275" s="267">
        <v>6.0324469177182038E-3</v>
      </c>
      <c r="AA275" s="267">
        <v>6.0324469177186479E-3</v>
      </c>
      <c r="BJ275" s="275"/>
    </row>
    <row r="276" spans="1:62" x14ac:dyDescent="0.25">
      <c r="A276" t="str">
        <f t="shared" si="14"/>
        <v>18. Drukkerijen, reproductie van opgenomen media</v>
      </c>
      <c r="B276" s="275">
        <v>18</v>
      </c>
      <c r="C276" s="99" t="s">
        <v>159</v>
      </c>
      <c r="D276" s="270"/>
      <c r="E276" s="70">
        <v>4.7566534767418878</v>
      </c>
      <c r="F276" s="70">
        <v>6.3201130592504207</v>
      </c>
      <c r="G276" s="70">
        <v>10.095642050910868</v>
      </c>
      <c r="H276" s="70">
        <v>7.0272966895711848</v>
      </c>
      <c r="I276" s="70">
        <v>6.9775323217592788</v>
      </c>
      <c r="J276" s="70">
        <v>5.1653052985657748</v>
      </c>
      <c r="K276" s="69">
        <v>5.8649013190576937</v>
      </c>
      <c r="L276" s="69">
        <v>2.9551880688369008</v>
      </c>
      <c r="M276" s="265">
        <v>8.7583989976401426</v>
      </c>
      <c r="N276" s="70">
        <v>5.4498496593096402</v>
      </c>
      <c r="O276" s="70">
        <v>5.601938584735719</v>
      </c>
      <c r="P276" s="70">
        <v>5.6382605314321292</v>
      </c>
      <c r="Q276" s="70">
        <v>5.8001989119710418</v>
      </c>
      <c r="R276" s="70">
        <v>5.9059116474012994</v>
      </c>
      <c r="S276" s="70">
        <v>5.9462972708991382</v>
      </c>
      <c r="T276" s="265">
        <v>5.9427659280194574</v>
      </c>
      <c r="U276" s="70">
        <v>5.5313360451115772</v>
      </c>
      <c r="V276" s="70">
        <v>5.607672252840775</v>
      </c>
      <c r="W276" s="70">
        <v>5.5665764367183046</v>
      </c>
      <c r="X276" s="70">
        <v>5.6478698751572862</v>
      </c>
      <c r="Y276" s="70">
        <v>5.6718860588253071</v>
      </c>
      <c r="Z276" s="70">
        <v>5.6323019137488357</v>
      </c>
      <c r="AA276" s="70">
        <v>5.5517089753409712</v>
      </c>
      <c r="BJ276" s="275"/>
    </row>
    <row r="277" spans="1:62" x14ac:dyDescent="0.25">
      <c r="A277" t="str">
        <f t="shared" si="14"/>
        <v>18. Drukkerijen, reproductie van opgenomen media</v>
      </c>
      <c r="B277" s="275">
        <v>18</v>
      </c>
      <c r="C277" s="99" t="s">
        <v>160</v>
      </c>
      <c r="D277" s="270"/>
      <c r="E277" s="70">
        <v>90.239982374869811</v>
      </c>
      <c r="F277" s="70">
        <v>96.556392517689432</v>
      </c>
      <c r="G277" s="70">
        <v>83.108435116331663</v>
      </c>
      <c r="H277" s="70">
        <v>82.977231481658777</v>
      </c>
      <c r="I277" s="70">
        <v>72.176578485093614</v>
      </c>
      <c r="J277" s="70">
        <v>76.20634493787334</v>
      </c>
      <c r="K277" s="69">
        <v>65.252701906285978</v>
      </c>
      <c r="L277" s="69">
        <v>46.403083797129945</v>
      </c>
      <c r="M277" s="265">
        <v>53.494906807768473</v>
      </c>
      <c r="N277" s="70">
        <v>62.651387434946002</v>
      </c>
      <c r="O277" s="70">
        <v>64.399799370522388</v>
      </c>
      <c r="P277" s="70">
        <v>64.817355908248317</v>
      </c>
      <c r="Q277" s="70">
        <v>66.678997027540504</v>
      </c>
      <c r="R277" s="70">
        <v>67.894268999848023</v>
      </c>
      <c r="S277" s="70">
        <v>68.358541503263424</v>
      </c>
      <c r="T277" s="265">
        <v>68.317945240109168</v>
      </c>
      <c r="U277" s="70">
        <v>64.44470995606801</v>
      </c>
      <c r="V277" s="70">
        <v>65.334090880700515</v>
      </c>
      <c r="W277" s="70">
        <v>64.855290111985454</v>
      </c>
      <c r="X277" s="70">
        <v>65.802426937303082</v>
      </c>
      <c r="Y277" s="70">
        <v>66.082235645021115</v>
      </c>
      <c r="Z277" s="70">
        <v>65.621047113442671</v>
      </c>
      <c r="AA277" s="70">
        <v>64.682071701744107</v>
      </c>
      <c r="BJ277" s="275"/>
    </row>
    <row r="278" spans="1:62" x14ac:dyDescent="0.25">
      <c r="A278" t="str">
        <f t="shared" si="14"/>
        <v>18. Drukkerijen, reproductie van opgenomen media</v>
      </c>
      <c r="B278" s="275">
        <v>18</v>
      </c>
      <c r="C278" s="99" t="s">
        <v>161</v>
      </c>
      <c r="D278" s="270"/>
      <c r="E278" s="70">
        <v>143.91950292050535</v>
      </c>
      <c r="F278" s="70">
        <v>152.06436676540108</v>
      </c>
      <c r="G278" s="70">
        <v>137.75626414893784</v>
      </c>
      <c r="H278" s="70">
        <v>135.21554715733879</v>
      </c>
      <c r="I278" s="70">
        <v>137.04505425192849</v>
      </c>
      <c r="J278" s="70">
        <v>151.93379618305804</v>
      </c>
      <c r="K278" s="69">
        <v>125.75289528430886</v>
      </c>
      <c r="L278" s="69">
        <v>94.938876415988432</v>
      </c>
      <c r="M278" s="265">
        <v>96.887688630687194</v>
      </c>
      <c r="N278" s="70">
        <v>110.48509981324874</v>
      </c>
      <c r="O278" s="70">
        <v>113.56840690548854</v>
      </c>
      <c r="P278" s="70">
        <v>114.30476371476472</v>
      </c>
      <c r="Q278" s="70">
        <v>117.58774934848299</v>
      </c>
      <c r="R278" s="70">
        <v>119.73086940787603</v>
      </c>
      <c r="S278" s="70">
        <v>120.54960935890526</v>
      </c>
      <c r="T278" s="265">
        <v>120.47801825182404</v>
      </c>
      <c r="U278" s="70">
        <v>114.41759547004143</v>
      </c>
      <c r="V278" s="70">
        <v>115.99663627762274</v>
      </c>
      <c r="W278" s="70">
        <v>115.14655513515299</v>
      </c>
      <c r="X278" s="70">
        <v>116.82813797116619</v>
      </c>
      <c r="Y278" s="70">
        <v>117.32492102055068</v>
      </c>
      <c r="Z278" s="70">
        <v>116.50610931548542</v>
      </c>
      <c r="AA278" s="70">
        <v>114.83901656442366</v>
      </c>
      <c r="BJ278" s="275"/>
    </row>
    <row r="279" spans="1:62" x14ac:dyDescent="0.25">
      <c r="A279" t="str">
        <f t="shared" si="14"/>
        <v>18. Drukkerijen, reproductie van opgenomen media</v>
      </c>
      <c r="B279" s="275">
        <v>18</v>
      </c>
      <c r="C279" s="99" t="s">
        <v>162</v>
      </c>
      <c r="D279" s="270"/>
      <c r="E279" s="70">
        <v>151.16412009734748</v>
      </c>
      <c r="F279" s="70">
        <v>164.27073377484277</v>
      </c>
      <c r="G279" s="70">
        <v>139.7890778425479</v>
      </c>
      <c r="H279" s="70">
        <v>128.62894991204229</v>
      </c>
      <c r="I279" s="70">
        <v>120.12604249934101</v>
      </c>
      <c r="J279" s="70">
        <v>136.59625824725114</v>
      </c>
      <c r="K279" s="69">
        <v>108.56830724552081</v>
      </c>
      <c r="L279" s="69">
        <v>84.462992770560248</v>
      </c>
      <c r="M279" s="265">
        <v>95.193753926556724</v>
      </c>
      <c r="N279" s="70">
        <v>97.298294839884889</v>
      </c>
      <c r="O279" s="70">
        <v>95.024603708186362</v>
      </c>
      <c r="P279" s="70">
        <v>94.290198656018504</v>
      </c>
      <c r="Q279" s="70">
        <v>91.988881278482026</v>
      </c>
      <c r="R279" s="70">
        <v>90.64583626432804</v>
      </c>
      <c r="S279" s="70">
        <v>92.082310379134427</v>
      </c>
      <c r="T279" s="265">
        <v>93.670798402336445</v>
      </c>
      <c r="U279" s="70">
        <v>101.5520963096311</v>
      </c>
      <c r="V279" s="70">
        <v>97.817934513593741</v>
      </c>
      <c r="W279" s="70">
        <v>95.729927359203757</v>
      </c>
      <c r="X279" s="70">
        <v>92.111800902353082</v>
      </c>
      <c r="Y279" s="70">
        <v>89.521335746298263</v>
      </c>
      <c r="Z279" s="70">
        <v>89.691989748713112</v>
      </c>
      <c r="AA279" s="70">
        <v>89.987136185178272</v>
      </c>
      <c r="BJ279" s="275"/>
    </row>
    <row r="280" spans="1:62" x14ac:dyDescent="0.25">
      <c r="A280" t="str">
        <f t="shared" si="14"/>
        <v>18. Drukkerijen, reproductie van opgenomen media</v>
      </c>
      <c r="B280" s="275">
        <v>18</v>
      </c>
      <c r="C280" s="99" t="s">
        <v>163</v>
      </c>
      <c r="D280" s="270"/>
      <c r="E280" s="70">
        <v>148.9079010966343</v>
      </c>
      <c r="F280" s="70">
        <v>162.64446769858586</v>
      </c>
      <c r="G280" s="70">
        <v>131.94631250924826</v>
      </c>
      <c r="H280" s="70">
        <v>129.67656220445775</v>
      </c>
      <c r="I280" s="70">
        <v>118.0651045358141</v>
      </c>
      <c r="J280" s="70">
        <v>143.28186470492108</v>
      </c>
      <c r="K280" s="69">
        <v>112.05508238725734</v>
      </c>
      <c r="L280" s="69">
        <v>83.87919230493992</v>
      </c>
      <c r="M280" s="265">
        <v>91.204129587068252</v>
      </c>
      <c r="N280" s="70">
        <v>87.724538486082039</v>
      </c>
      <c r="O280" s="70">
        <v>81.333028994832091</v>
      </c>
      <c r="P280" s="70">
        <v>74.829151586274264</v>
      </c>
      <c r="Q280" s="70">
        <v>71.945368660388752</v>
      </c>
      <c r="R280" s="70">
        <v>69.927948294241318</v>
      </c>
      <c r="S280" s="70">
        <v>69.416099775748151</v>
      </c>
      <c r="T280" s="265">
        <v>67.793966821445665</v>
      </c>
      <c r="U280" s="70">
        <v>92.175746910262575</v>
      </c>
      <c r="V280" s="70">
        <v>84.287132168869107</v>
      </c>
      <c r="W280" s="70">
        <v>76.482823025741908</v>
      </c>
      <c r="X280" s="70">
        <v>72.526160759241606</v>
      </c>
      <c r="Y280" s="70">
        <v>69.525062763446456</v>
      </c>
      <c r="Z280" s="70">
        <v>68.069031232039478</v>
      </c>
      <c r="AA280" s="70">
        <v>65.566071813605191</v>
      </c>
      <c r="BJ280" s="275"/>
    </row>
    <row r="281" spans="1:62" x14ac:dyDescent="0.25">
      <c r="A281" t="str">
        <f t="shared" si="14"/>
        <v>18. Drukkerijen, reproductie van opgenomen media</v>
      </c>
      <c r="B281" s="275">
        <v>18</v>
      </c>
      <c r="C281" s="99" t="s">
        <v>164</v>
      </c>
      <c r="D281" s="270"/>
      <c r="E281" s="70">
        <v>167.44901046262177</v>
      </c>
      <c r="F281" s="70">
        <v>182.93427467790971</v>
      </c>
      <c r="G281" s="70">
        <v>148.9905355040737</v>
      </c>
      <c r="H281" s="70">
        <v>137.05563356616955</v>
      </c>
      <c r="I281" s="70">
        <v>125.26416239931444</v>
      </c>
      <c r="J281" s="70">
        <v>157.22622650347739</v>
      </c>
      <c r="K281" s="69">
        <v>125.46900026528944</v>
      </c>
      <c r="L281" s="69">
        <v>89.748982566681462</v>
      </c>
      <c r="M281" s="265">
        <v>101.97297213640432</v>
      </c>
      <c r="N281" s="70">
        <v>97.081885081640863</v>
      </c>
      <c r="O281" s="70">
        <v>91.408446753485848</v>
      </c>
      <c r="P281" s="70">
        <v>84.5772909663376</v>
      </c>
      <c r="Q281" s="70">
        <v>80.481288400413618</v>
      </c>
      <c r="R281" s="70">
        <v>74.614565072582309</v>
      </c>
      <c r="S281" s="70">
        <v>69.369759263261386</v>
      </c>
      <c r="T281" s="265">
        <v>64.315557982884144</v>
      </c>
      <c r="U281" s="70">
        <v>102.23993776202174</v>
      </c>
      <c r="V281" s="70">
        <v>94.943986451080875</v>
      </c>
      <c r="W281" s="70">
        <v>86.643035930019536</v>
      </c>
      <c r="X281" s="70">
        <v>81.315543421919955</v>
      </c>
      <c r="Y281" s="70">
        <v>74.353431716995459</v>
      </c>
      <c r="Z281" s="70">
        <v>68.178328696720698</v>
      </c>
      <c r="AA281" s="70">
        <v>62.343468803216275</v>
      </c>
      <c r="BJ281" s="275"/>
    </row>
    <row r="282" spans="1:62" x14ac:dyDescent="0.25">
      <c r="A282" t="str">
        <f t="shared" si="14"/>
        <v>18. Drukkerijen, reproductie van opgenomen media</v>
      </c>
      <c r="B282" s="275">
        <v>18</v>
      </c>
      <c r="C282" s="99" t="s">
        <v>165</v>
      </c>
      <c r="D282" s="270"/>
      <c r="E282" s="70">
        <v>147.8781672045767</v>
      </c>
      <c r="F282" s="70">
        <v>170.73600617752606</v>
      </c>
      <c r="G282" s="70">
        <v>143.17499169219556</v>
      </c>
      <c r="H282" s="70">
        <v>136.96276457520833</v>
      </c>
      <c r="I282" s="70">
        <v>129.33721368253438</v>
      </c>
      <c r="J282" s="70">
        <v>161.44190125878256</v>
      </c>
      <c r="K282" s="69">
        <v>122.03285886195164</v>
      </c>
      <c r="L282" s="69">
        <v>85.696267460214131</v>
      </c>
      <c r="M282" s="265">
        <v>94.342225916266443</v>
      </c>
      <c r="N282" s="70">
        <v>92.408300929418658</v>
      </c>
      <c r="O282" s="70">
        <v>86.992484796647133</v>
      </c>
      <c r="P282" s="70">
        <v>84.921709661520495</v>
      </c>
      <c r="Q282" s="70">
        <v>78.542071235014859</v>
      </c>
      <c r="R282" s="70">
        <v>75.543844091817149</v>
      </c>
      <c r="S282" s="70">
        <v>69.403979842976838</v>
      </c>
      <c r="T282" s="265">
        <v>65.348030589040192</v>
      </c>
      <c r="U282" s="70">
        <v>98.094894810381774</v>
      </c>
      <c r="V282" s="70">
        <v>91.07850936839597</v>
      </c>
      <c r="W282" s="70">
        <v>87.690321965866232</v>
      </c>
      <c r="X282" s="70">
        <v>79.989695431331427</v>
      </c>
      <c r="Y282" s="70">
        <v>75.880385957040858</v>
      </c>
      <c r="Z282" s="70">
        <v>68.75647185530552</v>
      </c>
      <c r="AA282" s="70">
        <v>63.849936484206054</v>
      </c>
      <c r="BJ282" s="275"/>
    </row>
    <row r="283" spans="1:62" x14ac:dyDescent="0.25">
      <c r="A283" t="str">
        <f t="shared" si="14"/>
        <v>18. Drukkerijen, reproductie van opgenomen media</v>
      </c>
      <c r="B283" s="275">
        <v>18</v>
      </c>
      <c r="C283" s="82" t="s">
        <v>166</v>
      </c>
      <c r="D283" s="266"/>
      <c r="E283" s="70">
        <v>128.57297200799559</v>
      </c>
      <c r="F283" s="70">
        <v>166.46035487714093</v>
      </c>
      <c r="G283" s="70">
        <v>141.71428300762116</v>
      </c>
      <c r="H283" s="70">
        <v>138.86590304983037</v>
      </c>
      <c r="I283" s="70">
        <v>127.84311526087356</v>
      </c>
      <c r="J283" s="70">
        <v>168.55293767899596</v>
      </c>
      <c r="K283" s="69">
        <v>126.60809006436108</v>
      </c>
      <c r="L283" s="69">
        <v>89.185950140717949</v>
      </c>
      <c r="M283" s="265">
        <v>108.36163506172944</v>
      </c>
      <c r="N283" s="70">
        <v>109.80172090022882</v>
      </c>
      <c r="O283" s="70">
        <v>101.65638503064562</v>
      </c>
      <c r="P283" s="70">
        <v>93.292032511084102</v>
      </c>
      <c r="Q283" s="70">
        <v>86.281282491881001</v>
      </c>
      <c r="R283" s="70">
        <v>77.929628934779274</v>
      </c>
      <c r="S283" s="70">
        <v>73.244543655336528</v>
      </c>
      <c r="T283" s="265">
        <v>68.955542231784861</v>
      </c>
      <c r="U283" s="70">
        <v>116.7990650746264</v>
      </c>
      <c r="V283" s="70">
        <v>106.65068250870982</v>
      </c>
      <c r="W283" s="70">
        <v>96.532219047600705</v>
      </c>
      <c r="X283" s="70">
        <v>88.052782454321814</v>
      </c>
      <c r="Y283" s="70">
        <v>78.438243210087478</v>
      </c>
      <c r="Z283" s="70">
        <v>72.710860588162816</v>
      </c>
      <c r="AA283" s="70">
        <v>67.513705164259846</v>
      </c>
      <c r="BJ283" s="275"/>
    </row>
    <row r="284" spans="1:62" x14ac:dyDescent="0.25">
      <c r="A284" t="str">
        <f t="shared" si="14"/>
        <v>18. Drukkerijen, reproductie van opgenomen media</v>
      </c>
      <c r="B284" s="275">
        <v>18</v>
      </c>
      <c r="C284" s="82" t="s">
        <v>167</v>
      </c>
      <c r="D284" s="266"/>
      <c r="E284" s="70">
        <v>88.88787464791541</v>
      </c>
      <c r="F284" s="70">
        <v>107.0486478024736</v>
      </c>
      <c r="G284" s="70">
        <v>101.1156819876729</v>
      </c>
      <c r="H284" s="70">
        <v>107.50766647143897</v>
      </c>
      <c r="I284" s="70">
        <v>108.67782127534916</v>
      </c>
      <c r="J284" s="70">
        <v>156.93364105741099</v>
      </c>
      <c r="K284" s="69">
        <v>133.25110202688057</v>
      </c>
      <c r="L284" s="69">
        <v>103.07878047516256</v>
      </c>
      <c r="M284" s="265">
        <v>126.47174549091788</v>
      </c>
      <c r="N284" s="70">
        <v>121.40592675853787</v>
      </c>
      <c r="O284" s="70">
        <v>115.60341105984341</v>
      </c>
      <c r="P284" s="70">
        <v>107.40119456448591</v>
      </c>
      <c r="Q284" s="70">
        <v>100.85856363211109</v>
      </c>
      <c r="R284" s="70">
        <v>98.483355185253671</v>
      </c>
      <c r="S284" s="70">
        <v>95.237367655772161</v>
      </c>
      <c r="T284" s="265">
        <v>88.077987755927381</v>
      </c>
      <c r="U284" s="70">
        <v>128.26347944447036</v>
      </c>
      <c r="V284" s="70">
        <v>120.45713646893033</v>
      </c>
      <c r="W284" s="70">
        <v>110.37475570620268</v>
      </c>
      <c r="X284" s="70">
        <v>102.22854509039134</v>
      </c>
      <c r="Y284" s="70">
        <v>98.451195592795045</v>
      </c>
      <c r="Z284" s="70">
        <v>93.89972043158248</v>
      </c>
      <c r="AA284" s="70">
        <v>85.649150103278316</v>
      </c>
      <c r="BJ284" s="275"/>
    </row>
    <row r="285" spans="1:62" x14ac:dyDescent="0.25">
      <c r="A285" t="str">
        <f t="shared" si="14"/>
        <v>18. Drukkerijen, reproductie van opgenomen media</v>
      </c>
      <c r="B285" s="275">
        <v>18</v>
      </c>
      <c r="C285" s="82" t="s">
        <v>168</v>
      </c>
      <c r="D285" s="266"/>
      <c r="E285" s="70">
        <v>44.138593711854639</v>
      </c>
      <c r="F285" s="70">
        <v>55.007366898976869</v>
      </c>
      <c r="G285" s="70">
        <v>60.047231774992248</v>
      </c>
      <c r="H285" s="70">
        <v>62.954621307267246</v>
      </c>
      <c r="I285" s="70">
        <v>67.966319584536635</v>
      </c>
      <c r="J285" s="70">
        <v>83.049027780777777</v>
      </c>
      <c r="K285" s="69">
        <v>81.04742100944506</v>
      </c>
      <c r="L285" s="69">
        <v>78.849033100610995</v>
      </c>
      <c r="M285" s="265">
        <v>99.097259907710708</v>
      </c>
      <c r="N285" s="70">
        <v>106.36568106475255</v>
      </c>
      <c r="O285" s="70">
        <v>113.23718449864555</v>
      </c>
      <c r="P285" s="70">
        <v>117.68547311602119</v>
      </c>
      <c r="Q285" s="70">
        <v>117.90262748276324</v>
      </c>
      <c r="R285" s="70">
        <v>109.20908871674865</v>
      </c>
      <c r="S285" s="70">
        <v>98.720089537865292</v>
      </c>
      <c r="T285" s="265">
        <v>95.137047444881404</v>
      </c>
      <c r="U285" s="70">
        <v>109.29963452963703</v>
      </c>
      <c r="V285" s="70">
        <v>114.76382239823545</v>
      </c>
      <c r="W285" s="70">
        <v>117.6352709758622</v>
      </c>
      <c r="X285" s="70">
        <v>116.23500555077864</v>
      </c>
      <c r="Y285" s="70">
        <v>106.18691359665794</v>
      </c>
      <c r="Z285" s="70">
        <v>94.67090152751453</v>
      </c>
      <c r="AA285" s="70">
        <v>89.982778416428914</v>
      </c>
      <c r="BJ285" s="275"/>
    </row>
    <row r="286" spans="1:62" x14ac:dyDescent="0.25">
      <c r="A286" t="str">
        <f t="shared" si="14"/>
        <v>18. Drukkerijen, reproductie van opgenomen media</v>
      </c>
      <c r="B286" s="275">
        <v>18</v>
      </c>
      <c r="C286" s="5" t="s">
        <v>169</v>
      </c>
      <c r="D286" s="266"/>
      <c r="E286" s="70">
        <v>10.640949736201607</v>
      </c>
      <c r="F286" s="70">
        <v>10.660344389283273</v>
      </c>
      <c r="G286" s="70">
        <v>9.0058064707387544</v>
      </c>
      <c r="H286" s="70">
        <v>10.256734457576421</v>
      </c>
      <c r="I286" s="70">
        <v>9.2309958626948774</v>
      </c>
      <c r="J286" s="70">
        <v>9.5529644263311795</v>
      </c>
      <c r="K286" s="69">
        <v>10.650761460636152</v>
      </c>
      <c r="L286" s="69">
        <v>10.575857379579537</v>
      </c>
      <c r="M286" s="265">
        <v>11.452389548889615</v>
      </c>
      <c r="N286" s="70">
        <v>12.889752687402654</v>
      </c>
      <c r="O286" s="70">
        <v>13.64436662676227</v>
      </c>
      <c r="P286" s="70">
        <v>23.394567738964192</v>
      </c>
      <c r="Q286" s="70">
        <v>26.558279954992255</v>
      </c>
      <c r="R286" s="70">
        <v>30.086532543187776</v>
      </c>
      <c r="S286" s="70">
        <v>31.096268750073843</v>
      </c>
      <c r="T286" s="265">
        <v>32.653180180751171</v>
      </c>
      <c r="U286" s="70">
        <v>13.161318551479821</v>
      </c>
      <c r="V286" s="70">
        <v>13.740639766747805</v>
      </c>
      <c r="W286" s="70">
        <v>23.23632040106634</v>
      </c>
      <c r="X286" s="70">
        <v>26.016629556003796</v>
      </c>
      <c r="Y286" s="70">
        <v>29.068457351505185</v>
      </c>
      <c r="Z286" s="70">
        <v>29.631721604925399</v>
      </c>
      <c r="AA286" s="70">
        <v>30.688301058315837</v>
      </c>
      <c r="BJ286" s="275"/>
    </row>
    <row r="287" spans="1:62" x14ac:dyDescent="0.25">
      <c r="A287" t="str">
        <f t="shared" si="14"/>
        <v>18. Drukkerijen, reproductie van opgenomen media</v>
      </c>
      <c r="B287" s="275">
        <v>18</v>
      </c>
      <c r="C287" s="5" t="s">
        <v>26</v>
      </c>
      <c r="D287" s="270"/>
      <c r="E287" s="70">
        <v>143.66741809597164</v>
      </c>
      <c r="F287" s="70">
        <v>172.71635909073373</v>
      </c>
      <c r="G287" s="70">
        <v>170.16872023340389</v>
      </c>
      <c r="H287" s="70">
        <v>180.71902223628263</v>
      </c>
      <c r="I287" s="70">
        <v>185.87513672258066</v>
      </c>
      <c r="J287" s="70">
        <v>249.53563326451996</v>
      </c>
      <c r="K287" s="69">
        <v>224.94928449696178</v>
      </c>
      <c r="L287" s="69">
        <v>192.50367095535307</v>
      </c>
      <c r="M287" s="265">
        <v>237.02139494751819</v>
      </c>
      <c r="N287" s="70">
        <v>240.66136051069307</v>
      </c>
      <c r="O287" s="70">
        <v>242.48496218525122</v>
      </c>
      <c r="P287" s="70">
        <v>248.48123541947129</v>
      </c>
      <c r="Q287" s="70">
        <v>245.31947106986658</v>
      </c>
      <c r="R287" s="70">
        <v>237.7789764451901</v>
      </c>
      <c r="S287" s="70">
        <v>225.0537259437113</v>
      </c>
      <c r="T287" s="265">
        <v>215.86821538155996</v>
      </c>
      <c r="U287" s="70">
        <v>250.72443252558722</v>
      </c>
      <c r="V287" s="70">
        <v>248.96159863391358</v>
      </c>
      <c r="W287" s="70">
        <v>251.24634708313121</v>
      </c>
      <c r="X287" s="70">
        <v>244.48018019717378</v>
      </c>
      <c r="Y287" s="70">
        <v>233.70656654095816</v>
      </c>
      <c r="Z287" s="70">
        <v>218.20234356402241</v>
      </c>
      <c r="AA287" s="70">
        <v>206.32022957802306</v>
      </c>
      <c r="BJ287" s="275"/>
    </row>
    <row r="288" spans="1:62" x14ac:dyDescent="0.25">
      <c r="A288" t="str">
        <f t="shared" si="14"/>
        <v>18. Drukkerijen, reproductie van opgenomen media</v>
      </c>
      <c r="B288" s="275">
        <v>18</v>
      </c>
      <c r="C288" s="5" t="s">
        <v>19</v>
      </c>
      <c r="D288" s="270"/>
      <c r="E288" s="70">
        <v>1126.5557277372645</v>
      </c>
      <c r="F288" s="70">
        <v>1274.7030686390799</v>
      </c>
      <c r="G288" s="70">
        <v>1106.7442621052708</v>
      </c>
      <c r="H288" s="70">
        <v>1077.1289108725596</v>
      </c>
      <c r="I288" s="70">
        <v>1022.7099401592396</v>
      </c>
      <c r="J288" s="70">
        <v>1249.9402680774451</v>
      </c>
      <c r="K288" s="69">
        <v>1016.5531218309945</v>
      </c>
      <c r="L288" s="69">
        <v>769.77420448042221</v>
      </c>
      <c r="M288" s="265">
        <v>887.2371060116393</v>
      </c>
      <c r="N288" s="70">
        <v>903.56243765545275</v>
      </c>
      <c r="O288" s="70">
        <v>882.47005632979494</v>
      </c>
      <c r="P288" s="70">
        <v>865.15199895515138</v>
      </c>
      <c r="Q288" s="70">
        <v>844.62530842404146</v>
      </c>
      <c r="R288" s="70">
        <v>819.97184915806361</v>
      </c>
      <c r="S288" s="70">
        <v>793.42486699323638</v>
      </c>
      <c r="T288" s="265">
        <v>770.69084082900406</v>
      </c>
      <c r="U288" s="70">
        <v>945.97981486373169</v>
      </c>
      <c r="V288" s="70">
        <v>910.67824305572708</v>
      </c>
      <c r="W288" s="70">
        <v>879.89309609542022</v>
      </c>
      <c r="X288" s="70">
        <v>846.75459794996812</v>
      </c>
      <c r="Y288" s="70">
        <v>810.50406865922389</v>
      </c>
      <c r="Z288" s="70">
        <v>773.36848402764099</v>
      </c>
      <c r="AA288" s="70">
        <v>740.65334526999743</v>
      </c>
      <c r="BJ288" s="275"/>
    </row>
    <row r="289" spans="1:62" x14ac:dyDescent="0.25">
      <c r="A289" t="str">
        <f t="shared" si="14"/>
        <v>18. Drukkerijen, reproductie van opgenomen media</v>
      </c>
      <c r="B289" s="275">
        <v>18</v>
      </c>
      <c r="C289" s="5" t="s">
        <v>20</v>
      </c>
      <c r="D289" s="270"/>
      <c r="E289" s="267">
        <v>0.12752801708667694</v>
      </c>
      <c r="F289" s="267">
        <v>0.13549536620723138</v>
      </c>
      <c r="G289" s="267">
        <v>0.15375613505301178</v>
      </c>
      <c r="H289" s="267">
        <v>0.16777845289649307</v>
      </c>
      <c r="I289" s="267">
        <v>0.18174765827898304</v>
      </c>
      <c r="J289" s="267">
        <v>0.19963804642307834</v>
      </c>
      <c r="K289" s="333">
        <v>0.2212863053253801</v>
      </c>
      <c r="L289" s="333">
        <v>0.25007810061040964</v>
      </c>
      <c r="M289" s="268">
        <v>0.26714549396270271</v>
      </c>
      <c r="N289" s="267">
        <v>0.26634723897460449</v>
      </c>
      <c r="O289" s="267">
        <v>0.27477981881192604</v>
      </c>
      <c r="P289" s="267">
        <v>0.28721107472393681</v>
      </c>
      <c r="Q289" s="267">
        <v>0.29044769156586142</v>
      </c>
      <c r="R289" s="267">
        <v>0.28998431676567732</v>
      </c>
      <c r="S289" s="267">
        <v>0.2836484402065379</v>
      </c>
      <c r="T289" s="268">
        <v>0.28009702976274947</v>
      </c>
      <c r="U289" s="267">
        <v>0.26504205331453512</v>
      </c>
      <c r="V289" s="267">
        <v>0.27338041787243939</v>
      </c>
      <c r="W289" s="267">
        <v>0.28554190071277108</v>
      </c>
      <c r="X289" s="267">
        <v>0.28872613244625012</v>
      </c>
      <c r="Y289" s="267">
        <v>0.2883471848914555</v>
      </c>
      <c r="Z289" s="267">
        <v>0.28214537839406401</v>
      </c>
      <c r="AA289" s="267">
        <v>0.27856517613217718</v>
      </c>
      <c r="BJ289" s="275"/>
    </row>
    <row r="290" spans="1:62" x14ac:dyDescent="0.25">
      <c r="A290" t="str">
        <f t="shared" si="14"/>
        <v>18. Drukkerijen, reproductie van opgenomen media</v>
      </c>
      <c r="B290" s="275">
        <v>18</v>
      </c>
      <c r="C290" s="5" t="s">
        <v>29</v>
      </c>
      <c r="D290" s="270"/>
      <c r="E290" s="70">
        <v>978.55572773726453</v>
      </c>
      <c r="F290" s="70">
        <v>794.7030686390799</v>
      </c>
      <c r="G290" s="70">
        <v>860.74426210527076</v>
      </c>
      <c r="H290" s="70">
        <v>834.12891087255957</v>
      </c>
      <c r="I290" s="70">
        <v>835.70994015923964</v>
      </c>
      <c r="J290" s="70">
        <v>555.94026807744513</v>
      </c>
      <c r="K290" s="69">
        <v>641.55312183099454</v>
      </c>
      <c r="L290" s="69">
        <v>769.77420448042221</v>
      </c>
      <c r="M290" s="265">
        <v>705.56301968642856</v>
      </c>
      <c r="N290" s="70">
        <v>671.0245754309866</v>
      </c>
      <c r="O290" s="70">
        <v>658.36236402429699</v>
      </c>
      <c r="P290" s="70">
        <v>649.16885853213421</v>
      </c>
      <c r="Q290" s="70">
        <v>636.47218138456708</v>
      </c>
      <c r="R290" s="70">
        <v>619.36487487548789</v>
      </c>
      <c r="S290" s="70">
        <v>600.09047560943566</v>
      </c>
      <c r="T290" s="265">
        <v>584.36538018428689</v>
      </c>
      <c r="U290" s="70">
        <v>628.60719822270744</v>
      </c>
      <c r="V290" s="70">
        <v>609.00881629765286</v>
      </c>
      <c r="W290" s="70">
        <v>593.14988553205319</v>
      </c>
      <c r="X290" s="70">
        <v>574.19907355429575</v>
      </c>
      <c r="Y290" s="70">
        <v>551.4342419224505</v>
      </c>
      <c r="Z290" s="70">
        <v>527.11709993171826</v>
      </c>
      <c r="AA290" s="70">
        <v>506.5861637190925</v>
      </c>
      <c r="BJ290" s="275"/>
    </row>
    <row r="291" spans="1:62" x14ac:dyDescent="0.25">
      <c r="A291" t="str">
        <f t="shared" si="14"/>
        <v>19. Verv. cokes en geraffineerde aardolieproducten</v>
      </c>
      <c r="B291" s="275">
        <v>19</v>
      </c>
      <c r="C291" s="5" t="s">
        <v>25</v>
      </c>
      <c r="D291" s="70">
        <v>3291</v>
      </c>
      <c r="E291" s="70">
        <v>3339</v>
      </c>
      <c r="F291" s="70">
        <v>3366</v>
      </c>
      <c r="G291" s="70">
        <v>3353</v>
      </c>
      <c r="H291" s="70">
        <v>3351</v>
      </c>
      <c r="I291" s="70">
        <v>3431</v>
      </c>
      <c r="J291" s="70">
        <v>3562</v>
      </c>
      <c r="K291" s="69">
        <v>3608</v>
      </c>
      <c r="L291" s="69">
        <v>3317</v>
      </c>
      <c r="M291" s="265">
        <v>3161.2503899742178</v>
      </c>
      <c r="N291" s="70">
        <v>3147.1532944273658</v>
      </c>
      <c r="O291" s="70">
        <v>3133.1190626459052</v>
      </c>
      <c r="P291" s="70">
        <v>3119.1474142988282</v>
      </c>
      <c r="Q291" s="70">
        <v>3105.2380703052181</v>
      </c>
      <c r="R291" s="70">
        <v>3091.3907528286763</v>
      </c>
      <c r="S291" s="70">
        <v>3077.6051852717733</v>
      </c>
      <c r="T291" s="265">
        <v>3063.8810922705175</v>
      </c>
      <c r="U291" s="70">
        <v>3113.8092005484591</v>
      </c>
      <c r="V291" s="70">
        <v>3067.0799656269255</v>
      </c>
      <c r="W291" s="70">
        <v>3021.0520008397248</v>
      </c>
      <c r="X291" s="70">
        <v>2975.7147821583285</v>
      </c>
      <c r="Y291" s="70">
        <v>2931.0579434893243</v>
      </c>
      <c r="Z291" s="70">
        <v>2887.0712743042586</v>
      </c>
      <c r="AA291" s="70">
        <v>2843.7447173050664</v>
      </c>
      <c r="BJ291" s="275"/>
    </row>
    <row r="292" spans="1:62" x14ac:dyDescent="0.25">
      <c r="A292" t="str">
        <f t="shared" si="14"/>
        <v>19. Verv. cokes en geraffineerde aardolieproducten</v>
      </c>
      <c r="B292" s="275">
        <v>19</v>
      </c>
      <c r="C292" s="5" t="s">
        <v>154</v>
      </c>
      <c r="D292" s="266"/>
      <c r="E292" s="70">
        <v>48</v>
      </c>
      <c r="F292" s="70">
        <v>27</v>
      </c>
      <c r="G292" s="70">
        <v>-13</v>
      </c>
      <c r="H292" s="70">
        <v>-2</v>
      </c>
      <c r="I292" s="70">
        <v>80</v>
      </c>
      <c r="J292" s="70">
        <v>131</v>
      </c>
      <c r="K292" s="69">
        <v>46</v>
      </c>
      <c r="L292" s="69">
        <v>-291</v>
      </c>
      <c r="M292" s="265">
        <v>-155.7496100257822</v>
      </c>
      <c r="N292" s="70">
        <v>-14.097095546851961</v>
      </c>
      <c r="O292" s="70">
        <v>-14.034231781460676</v>
      </c>
      <c r="P292" s="70">
        <v>-13.971648347077007</v>
      </c>
      <c r="Q292" s="70">
        <v>-13.909343993610037</v>
      </c>
      <c r="R292" s="70">
        <v>-13.847317476541775</v>
      </c>
      <c r="S292" s="70">
        <v>-13.785567556903061</v>
      </c>
      <c r="T292" s="265">
        <v>-13.724093001255824</v>
      </c>
      <c r="U292" s="70">
        <v>-47.441189425758694</v>
      </c>
      <c r="V292" s="70">
        <v>-46.729234921533589</v>
      </c>
      <c r="W292" s="70">
        <v>-46.027964787200744</v>
      </c>
      <c r="X292" s="70">
        <v>-45.33721868139628</v>
      </c>
      <c r="Y292" s="70">
        <v>-44.656838669004173</v>
      </c>
      <c r="Z292" s="70">
        <v>-43.986669185065693</v>
      </c>
      <c r="AA292" s="70">
        <v>-43.326556999192235</v>
      </c>
      <c r="BJ292" s="275"/>
    </row>
    <row r="293" spans="1:62" x14ac:dyDescent="0.25">
      <c r="A293" t="str">
        <f t="shared" si="14"/>
        <v>19. Verv. cokes en geraffineerde aardolieproducten</v>
      </c>
      <c r="B293" s="275">
        <v>19</v>
      </c>
      <c r="C293" s="5" t="s">
        <v>155</v>
      </c>
      <c r="D293" s="266"/>
      <c r="E293" s="267">
        <v>1.0145852324521423</v>
      </c>
      <c r="F293" s="267">
        <v>1.0080862533692723</v>
      </c>
      <c r="G293" s="267">
        <v>0.99613784907902558</v>
      </c>
      <c r="H293" s="267">
        <v>0.99940351923650461</v>
      </c>
      <c r="I293" s="267">
        <v>1.0238734706057893</v>
      </c>
      <c r="J293" s="267">
        <v>1.0381812882541532</v>
      </c>
      <c r="K293" s="333">
        <v>1.0129140932060641</v>
      </c>
      <c r="L293" s="333">
        <v>0.91934589800443456</v>
      </c>
      <c r="M293" s="268">
        <v>0.95304503767688209</v>
      </c>
      <c r="N293" s="267">
        <v>0.99554065834469796</v>
      </c>
      <c r="O293" s="267">
        <v>0.99554065834469807</v>
      </c>
      <c r="P293" s="267">
        <v>0.99554065834469818</v>
      </c>
      <c r="Q293" s="267">
        <v>0.99554065834469807</v>
      </c>
      <c r="R293" s="267">
        <v>0.99554065834469796</v>
      </c>
      <c r="S293" s="267">
        <v>0.9955406583446984</v>
      </c>
      <c r="T293" s="268">
        <v>0.99554065834469796</v>
      </c>
      <c r="U293" s="267">
        <v>0.98499290357504843</v>
      </c>
      <c r="V293" s="267">
        <v>0.98499290357504798</v>
      </c>
      <c r="W293" s="267">
        <v>0.98499290357504832</v>
      </c>
      <c r="X293" s="267">
        <v>0.98499290357504787</v>
      </c>
      <c r="Y293" s="267">
        <v>0.98499290357504832</v>
      </c>
      <c r="Z293" s="267">
        <v>0.98499290357504798</v>
      </c>
      <c r="AA293" s="267">
        <v>0.98499290357504832</v>
      </c>
      <c r="BJ293" s="275"/>
    </row>
    <row r="294" spans="1:62" x14ac:dyDescent="0.25">
      <c r="A294" t="str">
        <f t="shared" si="14"/>
        <v>19. Verv. cokes en geraffineerde aardolieproducten</v>
      </c>
      <c r="B294" s="275">
        <v>19</v>
      </c>
      <c r="C294" s="5" t="s">
        <v>8</v>
      </c>
      <c r="D294" s="70">
        <v>1</v>
      </c>
      <c r="E294" s="70">
        <v>1</v>
      </c>
      <c r="F294" s="70">
        <v>2</v>
      </c>
      <c r="G294" s="70">
        <v>1</v>
      </c>
      <c r="H294" s="70">
        <v>1</v>
      </c>
      <c r="I294" s="70">
        <v>1</v>
      </c>
      <c r="J294" s="70">
        <v>2</v>
      </c>
      <c r="K294" s="69">
        <v>3</v>
      </c>
      <c r="L294" s="69">
        <v>0</v>
      </c>
      <c r="M294" s="265">
        <v>0.75055513883070191</v>
      </c>
      <c r="N294" s="70">
        <v>0.86902045556467167</v>
      </c>
      <c r="O294" s="70">
        <v>0.90319644481824635</v>
      </c>
      <c r="P294" s="70">
        <v>0.99679408565140415</v>
      </c>
      <c r="Q294" s="70">
        <v>1.0720594501808545</v>
      </c>
      <c r="R294" s="70">
        <v>1.1341684675771697</v>
      </c>
      <c r="S294" s="70">
        <v>1.1847106369521299</v>
      </c>
      <c r="T294" s="265">
        <v>1.1636700487951257</v>
      </c>
      <c r="U294" s="70">
        <v>0.85981318253340488</v>
      </c>
      <c r="V294" s="70">
        <v>0.88415909690584704</v>
      </c>
      <c r="W294" s="70">
        <v>0.96544547817062221</v>
      </c>
      <c r="X294" s="70">
        <v>1.0273425357502859</v>
      </c>
      <c r="Y294" s="70">
        <v>1.075345616889539</v>
      </c>
      <c r="Z294" s="70">
        <v>1.1113654424146564</v>
      </c>
      <c r="AA294" s="70">
        <v>1.0800616780773855</v>
      </c>
      <c r="BJ294" s="275"/>
    </row>
    <row r="295" spans="1:62" x14ac:dyDescent="0.25">
      <c r="A295" t="str">
        <f t="shared" si="14"/>
        <v>19. Verv. cokes en geraffineerde aardolieproducten</v>
      </c>
      <c r="B295" s="275">
        <v>19</v>
      </c>
      <c r="C295" s="5" t="s">
        <v>9</v>
      </c>
      <c r="D295" s="70">
        <v>104</v>
      </c>
      <c r="E295" s="70">
        <v>120</v>
      </c>
      <c r="F295" s="70">
        <v>110</v>
      </c>
      <c r="G295" s="70">
        <v>108</v>
      </c>
      <c r="H295" s="70">
        <v>107</v>
      </c>
      <c r="I295" s="70">
        <v>107</v>
      </c>
      <c r="J295" s="70">
        <v>99</v>
      </c>
      <c r="K295" s="69">
        <v>83</v>
      </c>
      <c r="L295" s="69">
        <v>64</v>
      </c>
      <c r="M295" s="265">
        <v>56.416727935441088</v>
      </c>
      <c r="N295" s="70">
        <v>65.321370909944491</v>
      </c>
      <c r="O295" s="70">
        <v>67.890266102171509</v>
      </c>
      <c r="P295" s="70">
        <v>74.925688771463882</v>
      </c>
      <c r="Q295" s="70">
        <v>80.583135338594218</v>
      </c>
      <c r="R295" s="70">
        <v>85.25166314621724</v>
      </c>
      <c r="S295" s="70">
        <v>89.050749544235089</v>
      </c>
      <c r="T295" s="265">
        <v>87.469198667766932</v>
      </c>
      <c r="U295" s="70">
        <v>64.629290887094271</v>
      </c>
      <c r="V295" s="70">
        <v>66.459292117422834</v>
      </c>
      <c r="W295" s="70">
        <v>72.569318442491763</v>
      </c>
      <c r="X295" s="70">
        <v>77.221913937229814</v>
      </c>
      <c r="Y295" s="70">
        <v>80.830145536197008</v>
      </c>
      <c r="Z295" s="70">
        <v>83.537635754834994</v>
      </c>
      <c r="AA295" s="70">
        <v>81.184636135483473</v>
      </c>
      <c r="BJ295" s="275"/>
    </row>
    <row r="296" spans="1:62" x14ac:dyDescent="0.25">
      <c r="A296" t="str">
        <f t="shared" si="14"/>
        <v>19. Verv. cokes en geraffineerde aardolieproducten</v>
      </c>
      <c r="B296" s="275">
        <v>19</v>
      </c>
      <c r="C296" s="5" t="s">
        <v>10</v>
      </c>
      <c r="D296" s="70">
        <v>365</v>
      </c>
      <c r="E296" s="70">
        <v>359</v>
      </c>
      <c r="F296" s="70">
        <v>357</v>
      </c>
      <c r="G296" s="70">
        <v>345</v>
      </c>
      <c r="H296" s="70">
        <v>359</v>
      </c>
      <c r="I296" s="70">
        <v>376</v>
      </c>
      <c r="J296" s="70">
        <v>403</v>
      </c>
      <c r="K296" s="69">
        <v>384</v>
      </c>
      <c r="L296" s="69">
        <v>328</v>
      </c>
      <c r="M296" s="265">
        <v>204.90155290078161</v>
      </c>
      <c r="N296" s="70">
        <v>237.24258436915534</v>
      </c>
      <c r="O296" s="70">
        <v>246.57262943538126</v>
      </c>
      <c r="P296" s="70">
        <v>272.12478538283329</v>
      </c>
      <c r="Q296" s="70">
        <v>292.67222989937324</v>
      </c>
      <c r="R296" s="70">
        <v>309.62799164856733</v>
      </c>
      <c r="S296" s="70">
        <v>323.42600388793142</v>
      </c>
      <c r="T296" s="265">
        <v>317.68192332106929</v>
      </c>
      <c r="U296" s="70">
        <v>234.72899883161952</v>
      </c>
      <c r="V296" s="70">
        <v>241.37543345529625</v>
      </c>
      <c r="W296" s="70">
        <v>263.56661554057985</v>
      </c>
      <c r="X296" s="70">
        <v>280.4645122598281</v>
      </c>
      <c r="Y296" s="70">
        <v>293.56935341084409</v>
      </c>
      <c r="Z296" s="70">
        <v>303.40276577920116</v>
      </c>
      <c r="AA296" s="70">
        <v>294.85683811512621</v>
      </c>
      <c r="BJ296" s="275"/>
    </row>
    <row r="297" spans="1:62" x14ac:dyDescent="0.25">
      <c r="A297" t="str">
        <f t="shared" si="14"/>
        <v>19. Verv. cokes en geraffineerde aardolieproducten</v>
      </c>
      <c r="B297" s="275">
        <v>19</v>
      </c>
      <c r="C297" s="5" t="s">
        <v>11</v>
      </c>
      <c r="D297" s="70">
        <v>428</v>
      </c>
      <c r="E297" s="70">
        <v>431</v>
      </c>
      <c r="F297" s="70">
        <v>425</v>
      </c>
      <c r="G297" s="70">
        <v>432</v>
      </c>
      <c r="H297" s="70">
        <v>412</v>
      </c>
      <c r="I297" s="70">
        <v>405</v>
      </c>
      <c r="J297" s="70">
        <v>432</v>
      </c>
      <c r="K297" s="69">
        <v>410</v>
      </c>
      <c r="L297" s="69">
        <v>369</v>
      </c>
      <c r="M297" s="265">
        <v>379.28124495229179</v>
      </c>
      <c r="N297" s="70">
        <v>346.15622872994402</v>
      </c>
      <c r="O297" s="70">
        <v>316.58576233892001</v>
      </c>
      <c r="P297" s="70">
        <v>292.70115063828445</v>
      </c>
      <c r="Q297" s="70">
        <v>274.98994066533982</v>
      </c>
      <c r="R297" s="70">
        <v>271.58604236266967</v>
      </c>
      <c r="S297" s="70">
        <v>294.30331308630269</v>
      </c>
      <c r="T297" s="265">
        <v>312.98611298509149</v>
      </c>
      <c r="U297" s="70">
        <v>342.48870296690671</v>
      </c>
      <c r="V297" s="70">
        <v>309.91284712060332</v>
      </c>
      <c r="W297" s="70">
        <v>283.49586580301377</v>
      </c>
      <c r="X297" s="70">
        <v>263.51977299513862</v>
      </c>
      <c r="Y297" s="70">
        <v>257.50042309583318</v>
      </c>
      <c r="Z297" s="70">
        <v>276.08305484090363</v>
      </c>
      <c r="AA297" s="70">
        <v>290.49841641589904</v>
      </c>
      <c r="BJ297" s="275"/>
    </row>
    <row r="298" spans="1:62" x14ac:dyDescent="0.25">
      <c r="A298" t="str">
        <f t="shared" si="14"/>
        <v>19. Verv. cokes en geraffineerde aardolieproducten</v>
      </c>
      <c r="B298" s="275">
        <v>19</v>
      </c>
      <c r="C298" s="5" t="s">
        <v>12</v>
      </c>
      <c r="D298" s="70">
        <v>421</v>
      </c>
      <c r="E298" s="70">
        <v>445</v>
      </c>
      <c r="F298" s="70">
        <v>461</v>
      </c>
      <c r="G298" s="70">
        <v>453</v>
      </c>
      <c r="H298" s="70">
        <v>441</v>
      </c>
      <c r="I298" s="70">
        <v>461</v>
      </c>
      <c r="J298" s="70">
        <v>442</v>
      </c>
      <c r="K298" s="69">
        <v>456</v>
      </c>
      <c r="L298" s="69">
        <v>446</v>
      </c>
      <c r="M298" s="265">
        <v>409.38293105961662</v>
      </c>
      <c r="N298" s="70">
        <v>388.6211572338982</v>
      </c>
      <c r="O298" s="70">
        <v>399.0302310396753</v>
      </c>
      <c r="P298" s="70">
        <v>394.30099531247657</v>
      </c>
      <c r="Q298" s="70">
        <v>375.29623380522708</v>
      </c>
      <c r="R298" s="70">
        <v>385.75290727250109</v>
      </c>
      <c r="S298" s="70">
        <v>352.06268008284206</v>
      </c>
      <c r="T298" s="265">
        <v>321.98765388117437</v>
      </c>
      <c r="U298" s="70">
        <v>384.50371548961397</v>
      </c>
      <c r="V298" s="70">
        <v>390.61957200813458</v>
      </c>
      <c r="W298" s="70">
        <v>381.90045310494878</v>
      </c>
      <c r="X298" s="70">
        <v>359.6421676334765</v>
      </c>
      <c r="Y298" s="70">
        <v>365.74610377241629</v>
      </c>
      <c r="Z298" s="70">
        <v>330.2665511762147</v>
      </c>
      <c r="AA298" s="70">
        <v>298.85320682712609</v>
      </c>
      <c r="BJ298" s="275"/>
    </row>
    <row r="299" spans="1:62" x14ac:dyDescent="0.25">
      <c r="A299" t="str">
        <f t="shared" si="14"/>
        <v>19. Verv. cokes en geraffineerde aardolieproducten</v>
      </c>
      <c r="B299" s="275">
        <v>19</v>
      </c>
      <c r="C299" s="5" t="s">
        <v>13</v>
      </c>
      <c r="D299" s="70">
        <v>462</v>
      </c>
      <c r="E299" s="70">
        <v>417</v>
      </c>
      <c r="F299" s="70">
        <v>392</v>
      </c>
      <c r="G299" s="70">
        <v>391</v>
      </c>
      <c r="H299" s="70">
        <v>404</v>
      </c>
      <c r="I299" s="70">
        <v>423</v>
      </c>
      <c r="J299" s="70">
        <v>474</v>
      </c>
      <c r="K299" s="69">
        <v>486</v>
      </c>
      <c r="L299" s="69">
        <v>461</v>
      </c>
      <c r="M299" s="265">
        <v>455.53884975751453</v>
      </c>
      <c r="N299" s="70">
        <v>460.10328719142876</v>
      </c>
      <c r="O299" s="70">
        <v>443.47916816814552</v>
      </c>
      <c r="P299" s="70">
        <v>440.92784822860483</v>
      </c>
      <c r="Q299" s="70">
        <v>453.61008205184623</v>
      </c>
      <c r="R299" s="70">
        <v>416.36821737349328</v>
      </c>
      <c r="S299" s="70">
        <v>395.25218614339019</v>
      </c>
      <c r="T299" s="265">
        <v>405.83886960330551</v>
      </c>
      <c r="U299" s="70">
        <v>455.22849217293674</v>
      </c>
      <c r="V299" s="70">
        <v>434.13162559891418</v>
      </c>
      <c r="W299" s="70">
        <v>427.06091799653655</v>
      </c>
      <c r="X299" s="70">
        <v>434.68944922637002</v>
      </c>
      <c r="Y299" s="70">
        <v>394.77357232578254</v>
      </c>
      <c r="Z299" s="70">
        <v>370.7822037022508</v>
      </c>
      <c r="AA299" s="70">
        <v>376.67980798047296</v>
      </c>
      <c r="BJ299" s="275"/>
    </row>
    <row r="300" spans="1:62" x14ac:dyDescent="0.25">
      <c r="A300" t="str">
        <f t="shared" si="14"/>
        <v>19. Verv. cokes en geraffineerde aardolieproducten</v>
      </c>
      <c r="B300" s="275">
        <v>19</v>
      </c>
      <c r="C300" s="5" t="s">
        <v>14</v>
      </c>
      <c r="D300" s="70">
        <v>518</v>
      </c>
      <c r="E300" s="70">
        <v>507</v>
      </c>
      <c r="F300" s="70">
        <v>499</v>
      </c>
      <c r="G300" s="70">
        <v>480</v>
      </c>
      <c r="H300" s="70">
        <v>447</v>
      </c>
      <c r="I300" s="70">
        <v>442</v>
      </c>
      <c r="J300" s="70">
        <v>423</v>
      </c>
      <c r="K300" s="69">
        <v>426</v>
      </c>
      <c r="L300" s="69">
        <v>412</v>
      </c>
      <c r="M300" s="265">
        <v>434.46766948238724</v>
      </c>
      <c r="N300" s="70">
        <v>441.98105706135067</v>
      </c>
      <c r="O300" s="70">
        <v>466.71383984893674</v>
      </c>
      <c r="P300" s="70">
        <v>469.30941087320468</v>
      </c>
      <c r="Q300" s="70">
        <v>468.86602651547338</v>
      </c>
      <c r="R300" s="70">
        <v>463.31169286168125</v>
      </c>
      <c r="S300" s="70">
        <v>467.95401312831427</v>
      </c>
      <c r="T300" s="265">
        <v>451.04623735658521</v>
      </c>
      <c r="U300" s="70">
        <v>437.2982670982916</v>
      </c>
      <c r="V300" s="70">
        <v>456.87656270318524</v>
      </c>
      <c r="W300" s="70">
        <v>454.54989662619863</v>
      </c>
      <c r="X300" s="70">
        <v>449.30904953667391</v>
      </c>
      <c r="Y300" s="70">
        <v>439.28235744094434</v>
      </c>
      <c r="Z300" s="70">
        <v>438.98307536769067</v>
      </c>
      <c r="AA300" s="70">
        <v>418.63907773019645</v>
      </c>
      <c r="BJ300" s="275"/>
    </row>
    <row r="301" spans="1:62" x14ac:dyDescent="0.25">
      <c r="A301" t="str">
        <f t="shared" si="14"/>
        <v>19. Verv. cokes en geraffineerde aardolieproducten</v>
      </c>
      <c r="B301" s="275">
        <v>19</v>
      </c>
      <c r="C301" s="5" t="s">
        <v>15</v>
      </c>
      <c r="D301" s="70">
        <v>534</v>
      </c>
      <c r="E301" s="70">
        <v>559</v>
      </c>
      <c r="F301" s="70">
        <v>542</v>
      </c>
      <c r="G301" s="70">
        <v>518</v>
      </c>
      <c r="H301" s="70">
        <v>519</v>
      </c>
      <c r="I301" s="70">
        <v>501</v>
      </c>
      <c r="J301" s="70">
        <v>515</v>
      </c>
      <c r="K301" s="69">
        <v>531</v>
      </c>
      <c r="L301" s="69">
        <v>477</v>
      </c>
      <c r="M301" s="265">
        <v>442.42193736241376</v>
      </c>
      <c r="N301" s="70">
        <v>440.48621301755986</v>
      </c>
      <c r="O301" s="70">
        <v>409.17708252427451</v>
      </c>
      <c r="P301" s="70">
        <v>399.64902782913043</v>
      </c>
      <c r="Q301" s="70">
        <v>410.45941088582953</v>
      </c>
      <c r="R301" s="70">
        <v>433.08432982098697</v>
      </c>
      <c r="S301" s="70">
        <v>440.804238874774</v>
      </c>
      <c r="T301" s="265">
        <v>465.03803497270781</v>
      </c>
      <c r="U301" s="70">
        <v>435.8192609293888</v>
      </c>
      <c r="V301" s="70">
        <v>400.55255070455365</v>
      </c>
      <c r="W301" s="70">
        <v>387.08029303842801</v>
      </c>
      <c r="X301" s="70">
        <v>393.33864547426089</v>
      </c>
      <c r="Y301" s="70">
        <v>410.62271534617088</v>
      </c>
      <c r="Z301" s="70">
        <v>413.51413811532524</v>
      </c>
      <c r="AA301" s="70">
        <v>431.62558058659965</v>
      </c>
      <c r="BJ301" s="275"/>
    </row>
    <row r="302" spans="1:62" x14ac:dyDescent="0.25">
      <c r="A302" t="str">
        <f t="shared" si="14"/>
        <v>19. Verv. cokes en geraffineerde aardolieproducten</v>
      </c>
      <c r="B302" s="275">
        <v>19</v>
      </c>
      <c r="C302" s="5" t="s">
        <v>16</v>
      </c>
      <c r="D302" s="70">
        <v>362</v>
      </c>
      <c r="E302" s="70">
        <v>385</v>
      </c>
      <c r="F302" s="70">
        <v>438</v>
      </c>
      <c r="G302" s="70">
        <v>472</v>
      </c>
      <c r="H302" s="70">
        <v>494</v>
      </c>
      <c r="I302" s="70">
        <v>519</v>
      </c>
      <c r="J302" s="70">
        <v>544</v>
      </c>
      <c r="K302" s="69">
        <v>540</v>
      </c>
      <c r="L302" s="69">
        <v>496</v>
      </c>
      <c r="M302" s="265">
        <v>498.13856610210325</v>
      </c>
      <c r="N302" s="70">
        <v>487.72722828079623</v>
      </c>
      <c r="O302" s="70">
        <v>481.08844476445876</v>
      </c>
      <c r="P302" s="70">
        <v>468.45876009231182</v>
      </c>
      <c r="Q302" s="70">
        <v>447.38701791856386</v>
      </c>
      <c r="R302" s="70">
        <v>415.8229388398625</v>
      </c>
      <c r="S302" s="70">
        <v>414.10141169886037</v>
      </c>
      <c r="T302" s="265">
        <v>384.27067108244046</v>
      </c>
      <c r="U302" s="70">
        <v>482.55975756499379</v>
      </c>
      <c r="V302" s="70">
        <v>470.9481833051064</v>
      </c>
      <c r="W302" s="70">
        <v>453.72599832891029</v>
      </c>
      <c r="X302" s="70">
        <v>428.72595672999358</v>
      </c>
      <c r="Y302" s="70">
        <v>394.25657428017797</v>
      </c>
      <c r="Z302" s="70">
        <v>388.46447753792938</v>
      </c>
      <c r="AA302" s="70">
        <v>356.66126001520433</v>
      </c>
      <c r="BJ302" s="275"/>
    </row>
    <row r="303" spans="1:62" x14ac:dyDescent="0.25">
      <c r="A303" t="str">
        <f t="shared" si="14"/>
        <v>19. Verv. cokes en geraffineerde aardolieproducten</v>
      </c>
      <c r="B303" s="275">
        <v>19</v>
      </c>
      <c r="C303" s="5" t="s">
        <v>17</v>
      </c>
      <c r="D303" s="70">
        <v>96</v>
      </c>
      <c r="E303" s="70">
        <v>115</v>
      </c>
      <c r="F303" s="70">
        <v>136</v>
      </c>
      <c r="G303" s="70">
        <v>151</v>
      </c>
      <c r="H303" s="70">
        <v>165</v>
      </c>
      <c r="I303" s="70">
        <v>193</v>
      </c>
      <c r="J303" s="70">
        <v>223</v>
      </c>
      <c r="K303" s="69">
        <v>286</v>
      </c>
      <c r="L303" s="69">
        <v>260</v>
      </c>
      <c r="M303" s="265">
        <v>273.05206267632144</v>
      </c>
      <c r="N303" s="70">
        <v>267.91006263184573</v>
      </c>
      <c r="O303" s="70">
        <v>264.645344986429</v>
      </c>
      <c r="P303" s="70">
        <v>266.45775099378028</v>
      </c>
      <c r="Q303" s="70">
        <v>259.21086976535889</v>
      </c>
      <c r="R303" s="70">
        <v>264.41143033911607</v>
      </c>
      <c r="S303" s="70">
        <v>255.11521649264355</v>
      </c>
      <c r="T303" s="265">
        <v>250.94438135020343</v>
      </c>
      <c r="U303" s="70">
        <v>265.07155511607954</v>
      </c>
      <c r="V303" s="70">
        <v>259.06721684519545</v>
      </c>
      <c r="W303" s="70">
        <v>258.0778061622874</v>
      </c>
      <c r="X303" s="70">
        <v>248.39886649369856</v>
      </c>
      <c r="Y303" s="70">
        <v>250.69791728389464</v>
      </c>
      <c r="Z303" s="70">
        <v>239.32108533563652</v>
      </c>
      <c r="AA303" s="70">
        <v>232.9143127004296</v>
      </c>
      <c r="BJ303" s="275"/>
    </row>
    <row r="304" spans="1:62" x14ac:dyDescent="0.25">
      <c r="A304" t="str">
        <f t="shared" si="14"/>
        <v>19. Verv. cokes en geraffineerde aardolieproducten</v>
      </c>
      <c r="B304" s="275">
        <v>19</v>
      </c>
      <c r="C304" s="5" t="s">
        <v>156</v>
      </c>
      <c r="D304" s="70">
        <v>0</v>
      </c>
      <c r="E304" s="70">
        <v>0</v>
      </c>
      <c r="F304" s="70">
        <v>4</v>
      </c>
      <c r="G304" s="70">
        <v>2</v>
      </c>
      <c r="H304" s="70">
        <v>2</v>
      </c>
      <c r="I304" s="70">
        <v>3</v>
      </c>
      <c r="J304" s="70">
        <v>5</v>
      </c>
      <c r="K304" s="69">
        <v>3</v>
      </c>
      <c r="L304" s="69">
        <v>4</v>
      </c>
      <c r="M304" s="265">
        <v>6.8982926065162902</v>
      </c>
      <c r="N304" s="70">
        <v>10.735084545879715</v>
      </c>
      <c r="O304" s="70">
        <v>37.033096992695327</v>
      </c>
      <c r="P304" s="70">
        <v>39.295202091085805</v>
      </c>
      <c r="Q304" s="70">
        <v>41.091064009431712</v>
      </c>
      <c r="R304" s="70">
        <v>45.039370696005207</v>
      </c>
      <c r="S304" s="70">
        <v>44.350661695527286</v>
      </c>
      <c r="T304" s="265">
        <v>65.45433900137742</v>
      </c>
      <c r="U304" s="70">
        <v>10.621346309000804</v>
      </c>
      <c r="V304" s="70">
        <v>36.25252267160694</v>
      </c>
      <c r="W304" s="70">
        <v>38.059390318159181</v>
      </c>
      <c r="X304" s="70">
        <v>39.377105335907913</v>
      </c>
      <c r="Y304" s="70">
        <v>42.70343538017385</v>
      </c>
      <c r="Z304" s="70">
        <v>41.604921251858364</v>
      </c>
      <c r="AA304" s="70">
        <v>60.751519120451455</v>
      </c>
      <c r="BJ304" s="275"/>
    </row>
    <row r="305" spans="1:62" x14ac:dyDescent="0.25">
      <c r="A305" t="str">
        <f t="shared" si="14"/>
        <v>19. Verv. cokes en geraffineerde aardolieproducten</v>
      </c>
      <c r="B305" s="275">
        <v>19</v>
      </c>
      <c r="C305" s="5" t="s">
        <v>6</v>
      </c>
      <c r="D305" s="70">
        <v>458</v>
      </c>
      <c r="E305" s="70">
        <v>500</v>
      </c>
      <c r="F305" s="70">
        <v>578</v>
      </c>
      <c r="G305" s="70">
        <v>625</v>
      </c>
      <c r="H305" s="70">
        <v>661</v>
      </c>
      <c r="I305" s="70">
        <v>715</v>
      </c>
      <c r="J305" s="70">
        <v>772</v>
      </c>
      <c r="K305" s="69">
        <v>829</v>
      </c>
      <c r="L305" s="69">
        <v>760</v>
      </c>
      <c r="M305" s="265">
        <v>778.08892138494105</v>
      </c>
      <c r="N305" s="70">
        <v>766.37237545852167</v>
      </c>
      <c r="O305" s="70">
        <v>782.76688674358309</v>
      </c>
      <c r="P305" s="70">
        <v>774.2117131771779</v>
      </c>
      <c r="Q305" s="70">
        <v>747.68895169335451</v>
      </c>
      <c r="R305" s="70">
        <v>725.27373987498379</v>
      </c>
      <c r="S305" s="70">
        <v>713.56728988703117</v>
      </c>
      <c r="T305" s="265">
        <v>700.66939143402135</v>
      </c>
      <c r="U305" s="70">
        <v>758.25265899007411</v>
      </c>
      <c r="V305" s="70">
        <v>766.26792282190877</v>
      </c>
      <c r="W305" s="70">
        <v>749.86319480935697</v>
      </c>
      <c r="X305" s="70">
        <v>716.50192855960006</v>
      </c>
      <c r="Y305" s="70">
        <v>687.65792694424647</v>
      </c>
      <c r="Z305" s="70">
        <v>669.39048412542434</v>
      </c>
      <c r="AA305" s="70">
        <v>650.3270918360854</v>
      </c>
      <c r="BJ305" s="275"/>
    </row>
    <row r="306" spans="1:62" x14ac:dyDescent="0.25">
      <c r="A306" t="str">
        <f t="shared" si="14"/>
        <v>19. Verv. cokes en geraffineerde aardolieproducten</v>
      </c>
      <c r="B306" s="275">
        <v>19</v>
      </c>
      <c r="C306" s="5" t="s">
        <v>157</v>
      </c>
      <c r="D306" s="267">
        <v>0.99830935306432833</v>
      </c>
      <c r="E306" s="266"/>
      <c r="F306" s="266"/>
      <c r="G306" s="266"/>
      <c r="H306" s="266"/>
      <c r="I306" s="266"/>
      <c r="J306" s="266"/>
      <c r="K306" s="334"/>
      <c r="L306" s="334"/>
      <c r="M306" s="269"/>
      <c r="N306" s="266"/>
      <c r="O306" s="266"/>
      <c r="P306" s="266"/>
      <c r="Q306" s="266"/>
      <c r="R306" s="266"/>
      <c r="S306" s="266"/>
      <c r="T306" s="269"/>
      <c r="U306" s="266"/>
      <c r="V306" s="266"/>
      <c r="W306" s="266"/>
      <c r="X306" s="266"/>
      <c r="Y306" s="266"/>
      <c r="Z306" s="266"/>
      <c r="AA306" s="266"/>
      <c r="BJ306" s="275"/>
    </row>
    <row r="307" spans="1:62" x14ac:dyDescent="0.25">
      <c r="A307" t="str">
        <f t="shared" si="14"/>
        <v>19. Verv. cokes en geraffineerde aardolieproducten</v>
      </c>
      <c r="B307" s="275">
        <v>19</v>
      </c>
      <c r="C307" s="5" t="s">
        <v>158</v>
      </c>
      <c r="D307" s="266"/>
      <c r="E307" s="267">
        <v>-8.1379396939069704E-3</v>
      </c>
      <c r="F307" s="267">
        <v>-4.8884501524719681E-3</v>
      </c>
      <c r="G307" s="267">
        <v>1.0857519926513737E-3</v>
      </c>
      <c r="H307" s="267">
        <v>-5.4708308608814038E-4</v>
      </c>
      <c r="I307" s="267">
        <v>-1.2782058770730464E-2</v>
      </c>
      <c r="J307" s="267">
        <v>-1.9935967594912452E-2</v>
      </c>
      <c r="K307" s="333">
        <v>-7.3023700708678696E-3</v>
      </c>
      <c r="L307" s="333">
        <v>3.9481727529946886E-2</v>
      </c>
      <c r="M307" s="268">
        <v>2.2632157693723121E-2</v>
      </c>
      <c r="N307" s="267">
        <v>1.3843473598151856E-3</v>
      </c>
      <c r="O307" s="267">
        <v>1.3843473598151301E-3</v>
      </c>
      <c r="P307" s="267">
        <v>1.3843473598150746E-3</v>
      </c>
      <c r="Q307" s="267">
        <v>1.3843473598151301E-3</v>
      </c>
      <c r="R307" s="267">
        <v>1.3843473598151856E-3</v>
      </c>
      <c r="S307" s="267">
        <v>1.3843473598149636E-3</v>
      </c>
      <c r="T307" s="268">
        <v>1.3843473598151856E-3</v>
      </c>
      <c r="U307" s="267">
        <v>6.6582247446399512E-3</v>
      </c>
      <c r="V307" s="267">
        <v>6.6582247446401732E-3</v>
      </c>
      <c r="W307" s="267">
        <v>6.6582247446400067E-3</v>
      </c>
      <c r="X307" s="267">
        <v>6.6582247446402287E-3</v>
      </c>
      <c r="Y307" s="267">
        <v>6.6582247446400067E-3</v>
      </c>
      <c r="Z307" s="267">
        <v>6.6582247446401732E-3</v>
      </c>
      <c r="AA307" s="267">
        <v>6.6582247446400067E-3</v>
      </c>
      <c r="BJ307" s="275"/>
    </row>
    <row r="308" spans="1:62" x14ac:dyDescent="0.25">
      <c r="A308" t="str">
        <f t="shared" si="14"/>
        <v>19. Verv. cokes en geraffineerde aardolieproducten</v>
      </c>
      <c r="B308" s="275">
        <v>19</v>
      </c>
      <c r="C308" s="5" t="s">
        <v>159</v>
      </c>
      <c r="D308" s="270"/>
      <c r="E308" s="70">
        <v>0.43630650475053745</v>
      </c>
      <c r="F308" s="70">
        <v>0.43955599429197245</v>
      </c>
      <c r="G308" s="70">
        <v>0.89106039287419159</v>
      </c>
      <c r="H308" s="70">
        <v>0.44389736135835628</v>
      </c>
      <c r="I308" s="70">
        <v>0.43166238567371396</v>
      </c>
      <c r="J308" s="70">
        <v>0.42450847684953197</v>
      </c>
      <c r="K308" s="69">
        <v>0.8742841487471531</v>
      </c>
      <c r="L308" s="69">
        <v>1.451778515923174</v>
      </c>
      <c r="M308" s="265">
        <v>0</v>
      </c>
      <c r="N308" s="70">
        <v>0.33461909072737017</v>
      </c>
      <c r="O308" s="70">
        <v>0.38743433975758479</v>
      </c>
      <c r="P308" s="70">
        <v>0.40267097975522131</v>
      </c>
      <c r="Q308" s="70">
        <v>0.44439950288359714</v>
      </c>
      <c r="R308" s="70">
        <v>0.4779549694164692</v>
      </c>
      <c r="S308" s="70">
        <v>0.5056449576024179</v>
      </c>
      <c r="T308" s="265">
        <v>0.52817811191002284</v>
      </c>
      <c r="U308" s="70">
        <v>0.33857742650011341</v>
      </c>
      <c r="V308" s="70">
        <v>0.38786402164478057</v>
      </c>
      <c r="W308" s="70">
        <v>0.39884652860203795</v>
      </c>
      <c r="X308" s="70">
        <v>0.43551503215929982</v>
      </c>
      <c r="Y308" s="70">
        <v>0.46343696004843637</v>
      </c>
      <c r="Z308" s="70">
        <v>0.4850912780796538</v>
      </c>
      <c r="AA308" s="70">
        <v>0.50133991751775919</v>
      </c>
      <c r="BJ308" s="275"/>
    </row>
    <row r="309" spans="1:62" x14ac:dyDescent="0.25">
      <c r="A309" t="str">
        <f t="shared" si="14"/>
        <v>19. Verv. cokes en geraffineerde aardolieproducten</v>
      </c>
      <c r="B309" s="275">
        <v>19</v>
      </c>
      <c r="C309" s="5" t="s">
        <v>160</v>
      </c>
      <c r="D309" s="270"/>
      <c r="E309" s="70">
        <v>16.399150267082135</v>
      </c>
      <c r="F309" s="70">
        <v>19.312035206990046</v>
      </c>
      <c r="G309" s="70">
        <v>18.359861175704445</v>
      </c>
      <c r="H309" s="70">
        <v>17.849699329460496</v>
      </c>
      <c r="I309" s="70">
        <v>16.375281937412467</v>
      </c>
      <c r="J309" s="70">
        <v>15.609813693224995</v>
      </c>
      <c r="K309" s="69">
        <v>15.693450973845595</v>
      </c>
      <c r="L309" s="69">
        <v>17.040215765808881</v>
      </c>
      <c r="M309" s="265">
        <v>12.061071012551178</v>
      </c>
      <c r="N309" s="70">
        <v>9.4332393452482926</v>
      </c>
      <c r="O309" s="70">
        <v>10.922152856123946</v>
      </c>
      <c r="P309" s="70">
        <v>11.351688635456366</v>
      </c>
      <c r="Q309" s="70">
        <v>12.528056502986114</v>
      </c>
      <c r="R309" s="70">
        <v>13.474017913789028</v>
      </c>
      <c r="S309" s="70">
        <v>14.25462575495361</v>
      </c>
      <c r="T309" s="265">
        <v>14.889857406934393</v>
      </c>
      <c r="U309" s="70">
        <v>9.7307742508328268</v>
      </c>
      <c r="V309" s="70">
        <v>11.147279585823883</v>
      </c>
      <c r="W309" s="70">
        <v>11.462918749999627</v>
      </c>
      <c r="X309" s="70">
        <v>12.51677793346607</v>
      </c>
      <c r="Y309" s="70">
        <v>13.319259007723767</v>
      </c>
      <c r="Z309" s="70">
        <v>13.941607882235777</v>
      </c>
      <c r="AA309" s="70">
        <v>14.408596611785137</v>
      </c>
      <c r="BJ309" s="275"/>
    </row>
    <row r="310" spans="1:62" x14ac:dyDescent="0.25">
      <c r="A310" t="str">
        <f t="shared" si="14"/>
        <v>19. Verv. cokes en geraffineerde aardolieproducten</v>
      </c>
      <c r="B310" s="275">
        <v>19</v>
      </c>
      <c r="C310" s="5" t="s">
        <v>161</v>
      </c>
      <c r="D310" s="270"/>
      <c r="E310" s="70">
        <v>34.153883186224292</v>
      </c>
      <c r="F310" s="70">
        <v>34.759016235387548</v>
      </c>
      <c r="G310" s="70">
        <v>36.698162856709743</v>
      </c>
      <c r="H310" s="70">
        <v>34.901283061882097</v>
      </c>
      <c r="I310" s="70">
        <v>31.92521074143275</v>
      </c>
      <c r="J310" s="70">
        <v>30.747119805168055</v>
      </c>
      <c r="K310" s="69">
        <v>38.046364486984452</v>
      </c>
      <c r="L310" s="69">
        <v>54.217708771521878</v>
      </c>
      <c r="M310" s="265">
        <v>40.784300669393538</v>
      </c>
      <c r="N310" s="70">
        <v>21.124237438582217</v>
      </c>
      <c r="O310" s="70">
        <v>24.458422163269958</v>
      </c>
      <c r="P310" s="70">
        <v>25.420299145173857</v>
      </c>
      <c r="Q310" s="70">
        <v>28.054587668907153</v>
      </c>
      <c r="R310" s="70">
        <v>30.172917620919105</v>
      </c>
      <c r="S310" s="70">
        <v>31.920964583332466</v>
      </c>
      <c r="T310" s="265">
        <v>33.343464718633747</v>
      </c>
      <c r="U310" s="70">
        <v>22.204863104541126</v>
      </c>
      <c r="V310" s="70">
        <v>25.437217102234239</v>
      </c>
      <c r="W310" s="70">
        <v>26.15748090142311</v>
      </c>
      <c r="X310" s="70">
        <v>28.562304844218129</v>
      </c>
      <c r="Y310" s="70">
        <v>30.393503671624082</v>
      </c>
      <c r="Z310" s="70">
        <v>31.813654957183068</v>
      </c>
      <c r="AA310" s="70">
        <v>32.879286585634368</v>
      </c>
      <c r="BJ310" s="275"/>
    </row>
    <row r="311" spans="1:62" x14ac:dyDescent="0.25">
      <c r="A311" t="str">
        <f t="shared" si="14"/>
        <v>19. Verv. cokes en geraffineerde aardolieproducten</v>
      </c>
      <c r="B311" s="275">
        <v>19</v>
      </c>
      <c r="C311" s="5" t="s">
        <v>162</v>
      </c>
      <c r="D311" s="270"/>
      <c r="E311" s="70">
        <v>26.519265774827968</v>
      </c>
      <c r="F311" s="70">
        <v>28.105678471215622</v>
      </c>
      <c r="G311" s="70">
        <v>30.253452037586097</v>
      </c>
      <c r="H311" s="70">
        <v>30.046359434777926</v>
      </c>
      <c r="I311" s="70">
        <v>23.61451429368779</v>
      </c>
      <c r="J311" s="70">
        <v>20.315963744030459</v>
      </c>
      <c r="K311" s="69">
        <v>27.128075457353084</v>
      </c>
      <c r="L311" s="69">
        <v>44.928033112433042</v>
      </c>
      <c r="M311" s="265">
        <v>34.217738531623169</v>
      </c>
      <c r="N311" s="70">
        <v>27.112232688289236</v>
      </c>
      <c r="O311" s="70">
        <v>24.744350913020799</v>
      </c>
      <c r="P311" s="70">
        <v>22.630559693010618</v>
      </c>
      <c r="Q311" s="70">
        <v>20.923211495030213</v>
      </c>
      <c r="R311" s="70">
        <v>19.657157735799334</v>
      </c>
      <c r="S311" s="70">
        <v>19.413836232146028</v>
      </c>
      <c r="T311" s="265">
        <v>21.037739175144161</v>
      </c>
      <c r="U311" s="70">
        <v>29.11251546853131</v>
      </c>
      <c r="V311" s="70">
        <v>26.288427903086799</v>
      </c>
      <c r="W311" s="70">
        <v>23.788000793000016</v>
      </c>
      <c r="X311" s="70">
        <v>21.760310820254482</v>
      </c>
      <c r="Y311" s="70">
        <v>20.22700455054094</v>
      </c>
      <c r="Z311" s="70">
        <v>19.764976914357508</v>
      </c>
      <c r="AA311" s="70">
        <v>21.191325201609143</v>
      </c>
      <c r="BJ311" s="275"/>
    </row>
    <row r="312" spans="1:62" x14ac:dyDescent="0.25">
      <c r="A312" t="str">
        <f t="shared" si="14"/>
        <v>19. Verv. cokes en geraffineerde aardolieproducten</v>
      </c>
      <c r="B312" s="275">
        <v>19</v>
      </c>
      <c r="C312" s="5" t="s">
        <v>163</v>
      </c>
      <c r="D312" s="270"/>
      <c r="E312" s="70">
        <v>20.263344261359489</v>
      </c>
      <c r="F312" s="70">
        <v>22.864522124572716</v>
      </c>
      <c r="G312" s="70">
        <v>26.440724490987304</v>
      </c>
      <c r="H312" s="70">
        <v>25.242208994400954</v>
      </c>
      <c r="I312" s="70">
        <v>19.177916929542537</v>
      </c>
      <c r="J312" s="70">
        <v>16.749711761120381</v>
      </c>
      <c r="K312" s="69">
        <v>21.643426674858091</v>
      </c>
      <c r="L312" s="69">
        <v>43.662513582295709</v>
      </c>
      <c r="M312" s="265">
        <v>35.190094172570269</v>
      </c>
      <c r="N312" s="70">
        <v>23.602459567782084</v>
      </c>
      <c r="O312" s="70">
        <v>22.405465530906611</v>
      </c>
      <c r="P312" s="70">
        <v>23.005587629312142</v>
      </c>
      <c r="Q312" s="70">
        <v>22.732929473416888</v>
      </c>
      <c r="R312" s="70">
        <v>21.637233778657041</v>
      </c>
      <c r="S312" s="70">
        <v>22.240100175861226</v>
      </c>
      <c r="T312" s="265">
        <v>20.297732371187202</v>
      </c>
      <c r="U312" s="70">
        <v>25.76149494963067</v>
      </c>
      <c r="V312" s="70">
        <v>24.19590503947385</v>
      </c>
      <c r="W312" s="70">
        <v>24.580761355800249</v>
      </c>
      <c r="X312" s="70">
        <v>24.032087924281665</v>
      </c>
      <c r="Y312" s="70">
        <v>22.631426916562944</v>
      </c>
      <c r="Z312" s="70">
        <v>23.01553311173133</v>
      </c>
      <c r="AA312" s="70">
        <v>20.782889184305038</v>
      </c>
      <c r="BJ312" s="275"/>
    </row>
    <row r="313" spans="1:62" x14ac:dyDescent="0.25">
      <c r="A313" t="str">
        <f t="shared" si="14"/>
        <v>19. Verv. cokes en geraffineerde aardolieproducten</v>
      </c>
      <c r="B313" s="275">
        <v>19</v>
      </c>
      <c r="C313" s="5" t="s">
        <v>164</v>
      </c>
      <c r="D313" s="270"/>
      <c r="E313" s="70">
        <v>19.142062954846018</v>
      </c>
      <c r="F313" s="70">
        <v>18.632613442178375</v>
      </c>
      <c r="G313" s="70">
        <v>19.857437527060824</v>
      </c>
      <c r="H313" s="70">
        <v>19.168342282888318</v>
      </c>
      <c r="I313" s="70">
        <v>14.862722719278874</v>
      </c>
      <c r="J313" s="70">
        <v>12.535608721467465</v>
      </c>
      <c r="K313" s="69">
        <v>20.035319396552161</v>
      </c>
      <c r="L313" s="69">
        <v>43.279614106410214</v>
      </c>
      <c r="M313" s="265">
        <v>33.285644813844691</v>
      </c>
      <c r="N313" s="70">
        <v>23.212129571246113</v>
      </c>
      <c r="O313" s="70">
        <v>23.444711958439324</v>
      </c>
      <c r="P313" s="70">
        <v>22.597624591507426</v>
      </c>
      <c r="Q313" s="70">
        <v>22.467621257991887</v>
      </c>
      <c r="R313" s="70">
        <v>23.113848588360376</v>
      </c>
      <c r="S313" s="70">
        <v>21.216177316527155</v>
      </c>
      <c r="T313" s="265">
        <v>20.140203108828956</v>
      </c>
      <c r="U313" s="70">
        <v>25.614585608891357</v>
      </c>
      <c r="V313" s="70">
        <v>25.597134449843733</v>
      </c>
      <c r="W313" s="70">
        <v>24.41087449588515</v>
      </c>
      <c r="X313" s="70">
        <v>24.013294255927779</v>
      </c>
      <c r="Y313" s="70">
        <v>24.44224047283253</v>
      </c>
      <c r="Z313" s="70">
        <v>22.197802602015845</v>
      </c>
      <c r="AA313" s="70">
        <v>20.848787110122956</v>
      </c>
      <c r="BJ313" s="275"/>
    </row>
    <row r="314" spans="1:62" x14ac:dyDescent="0.25">
      <c r="A314" t="str">
        <f t="shared" si="14"/>
        <v>19. Verv. cokes en geraffineerde aardolieproducten</v>
      </c>
      <c r="B314" s="275">
        <v>19</v>
      </c>
      <c r="C314" s="5" t="s">
        <v>165</v>
      </c>
      <c r="D314" s="270"/>
      <c r="E314" s="70">
        <v>21.421694726037369</v>
      </c>
      <c r="F314" s="70">
        <v>22.614285070289295</v>
      </c>
      <c r="G314" s="70">
        <v>25.238579040188455</v>
      </c>
      <c r="H314" s="70">
        <v>23.493830222907356</v>
      </c>
      <c r="I314" s="70">
        <v>16.409595264047358</v>
      </c>
      <c r="J314" s="70">
        <v>13.064015044026844</v>
      </c>
      <c r="K314" s="69">
        <v>17.846451489375283</v>
      </c>
      <c r="L314" s="69">
        <v>37.903047645261204</v>
      </c>
      <c r="M314" s="265">
        <v>29.715384809277722</v>
      </c>
      <c r="N314" s="70">
        <v>22.10437255160193</v>
      </c>
      <c r="O314" s="70">
        <v>22.48663049583018</v>
      </c>
      <c r="P314" s="70">
        <v>23.744958061667162</v>
      </c>
      <c r="Q314" s="70">
        <v>23.877012695267233</v>
      </c>
      <c r="R314" s="70">
        <v>23.854454669169431</v>
      </c>
      <c r="S314" s="70">
        <v>23.571867335327912</v>
      </c>
      <c r="T314" s="265">
        <v>23.808054246081952</v>
      </c>
      <c r="U314" s="70">
        <v>24.395701768122613</v>
      </c>
      <c r="V314" s="70">
        <v>24.554642053243192</v>
      </c>
      <c r="W314" s="70">
        <v>25.653978768617506</v>
      </c>
      <c r="X314" s="70">
        <v>25.523334636234186</v>
      </c>
      <c r="Y314" s="70">
        <v>25.229056945190468</v>
      </c>
      <c r="Z314" s="70">
        <v>24.666050288378468</v>
      </c>
      <c r="AA314" s="70">
        <v>24.649245364292007</v>
      </c>
      <c r="BJ314" s="275"/>
    </row>
    <row r="315" spans="1:62" x14ac:dyDescent="0.25">
      <c r="A315" t="str">
        <f t="shared" si="14"/>
        <v>19. Verv. cokes en geraffineerde aardolieproducten</v>
      </c>
      <c r="B315" s="275">
        <v>19</v>
      </c>
      <c r="C315" s="5" t="s">
        <v>166</v>
      </c>
      <c r="D315" s="266"/>
      <c r="E315" s="70">
        <v>17.414235204939256</v>
      </c>
      <c r="F315" s="70">
        <v>20.04597304235326</v>
      </c>
      <c r="G315" s="70">
        <v>22.67436351785447</v>
      </c>
      <c r="H315" s="70">
        <v>20.824524090188234</v>
      </c>
      <c r="I315" s="70">
        <v>14.514773493816762</v>
      </c>
      <c r="J315" s="70">
        <v>10.427262623983086</v>
      </c>
      <c r="K315" s="69">
        <v>17.224945941152999</v>
      </c>
      <c r="L315" s="69">
        <v>42.602445718755433</v>
      </c>
      <c r="M315" s="265">
        <v>30.232748799884618</v>
      </c>
      <c r="N315" s="70">
        <v>18.640658343833238</v>
      </c>
      <c r="O315" s="70">
        <v>18.559100054984839</v>
      </c>
      <c r="P315" s="70">
        <v>17.23994574711481</v>
      </c>
      <c r="Q315" s="70">
        <v>16.838498175793234</v>
      </c>
      <c r="R315" s="70">
        <v>17.293974362908319</v>
      </c>
      <c r="S315" s="70">
        <v>18.247234923271709</v>
      </c>
      <c r="T315" s="265">
        <v>18.572499506612818</v>
      </c>
      <c r="U315" s="70">
        <v>20.973937393839233</v>
      </c>
      <c r="V315" s="70">
        <v>20.660923706128354</v>
      </c>
      <c r="W315" s="70">
        <v>18.989031537416839</v>
      </c>
      <c r="X315" s="70">
        <v>18.350350981638961</v>
      </c>
      <c r="Y315" s="70">
        <v>18.647041270009939</v>
      </c>
      <c r="Z315" s="70">
        <v>19.466428756908577</v>
      </c>
      <c r="AA315" s="70">
        <v>19.603502701525517</v>
      </c>
      <c r="BJ315" s="275"/>
    </row>
    <row r="316" spans="1:62" x14ac:dyDescent="0.25">
      <c r="A316" t="str">
        <f t="shared" si="14"/>
        <v>19. Verv. cokes en geraffineerde aardolieproducten</v>
      </c>
      <c r="B316" s="275">
        <v>19</v>
      </c>
      <c r="C316" s="5" t="s">
        <v>167</v>
      </c>
      <c r="D316" s="266"/>
      <c r="E316" s="70">
        <v>20.145036036087998</v>
      </c>
      <c r="F316" s="70">
        <v>22.676022738352696</v>
      </c>
      <c r="G316" s="70">
        <v>28.414357576962676</v>
      </c>
      <c r="H316" s="70">
        <v>29.849340144949977</v>
      </c>
      <c r="I316" s="70">
        <v>25.196544960102983</v>
      </c>
      <c r="J316" s="70">
        <v>22.758795073880009</v>
      </c>
      <c r="K316" s="69">
        <v>30.727753199883189</v>
      </c>
      <c r="L316" s="69">
        <v>55.765226542559311</v>
      </c>
      <c r="M316" s="265">
        <v>42.864006629954162</v>
      </c>
      <c r="N316" s="70">
        <v>32.464466388821386</v>
      </c>
      <c r="O316" s="70">
        <v>31.785943283478801</v>
      </c>
      <c r="P316" s="70">
        <v>31.353283419346464</v>
      </c>
      <c r="Q316" s="70">
        <v>30.530187193835044</v>
      </c>
      <c r="R316" s="70">
        <v>29.156908929302276</v>
      </c>
      <c r="S316" s="70">
        <v>27.099828722959423</v>
      </c>
      <c r="T316" s="265">
        <v>26.98763411726209</v>
      </c>
      <c r="U316" s="70">
        <v>35.0915881070963</v>
      </c>
      <c r="V316" s="70">
        <v>33.994132158922525</v>
      </c>
      <c r="W316" s="70">
        <v>33.17614975617186</v>
      </c>
      <c r="X316" s="70">
        <v>31.962925439456395</v>
      </c>
      <c r="Y316" s="70">
        <v>30.20178662759076</v>
      </c>
      <c r="Z316" s="70">
        <v>27.773575977891849</v>
      </c>
      <c r="AA316" s="70">
        <v>27.365549201836505</v>
      </c>
      <c r="BJ316" s="275"/>
    </row>
    <row r="317" spans="1:62" x14ac:dyDescent="0.25">
      <c r="A317" t="str">
        <f t="shared" si="14"/>
        <v>19. Verv. cokes en geraffineerde aardolieproducten</v>
      </c>
      <c r="B317" s="275">
        <v>19</v>
      </c>
      <c r="C317" s="5" t="s">
        <v>168</v>
      </c>
      <c r="D317" s="266"/>
      <c r="E317" s="70">
        <v>23.094227975024662</v>
      </c>
      <c r="F317" s="70">
        <v>28.038651892346653</v>
      </c>
      <c r="G317" s="70">
        <v>33.971245033990208</v>
      </c>
      <c r="H317" s="70">
        <v>37.471515433496521</v>
      </c>
      <c r="I317" s="70">
        <v>38.926924684397761</v>
      </c>
      <c r="J317" s="70">
        <v>44.152001439895109</v>
      </c>
      <c r="K317" s="69">
        <v>53.832299092922092</v>
      </c>
      <c r="L317" s="69">
        <v>82.420779001616509</v>
      </c>
      <c r="M317" s="265">
        <v>70.54709275314228</v>
      </c>
      <c r="N317" s="70">
        <v>68.286815376599137</v>
      </c>
      <c r="O317" s="70">
        <v>67.000867179533827</v>
      </c>
      <c r="P317" s="70">
        <v>66.184403209534167</v>
      </c>
      <c r="Q317" s="70">
        <v>66.637662683930273</v>
      </c>
      <c r="R317" s="70">
        <v>64.825310725659335</v>
      </c>
      <c r="S317" s="70">
        <v>66.12590415928571</v>
      </c>
      <c r="T317" s="265">
        <v>63.801040422995442</v>
      </c>
      <c r="U317" s="70">
        <v>69.726858474827537</v>
      </c>
      <c r="V317" s="70">
        <v>67.688947771073259</v>
      </c>
      <c r="W317" s="70">
        <v>66.155673710641693</v>
      </c>
      <c r="X317" s="70">
        <v>65.90301677048015</v>
      </c>
      <c r="Y317" s="70">
        <v>63.431392678564329</v>
      </c>
      <c r="Z317" s="70">
        <v>64.018480677472738</v>
      </c>
      <c r="AA317" s="70">
        <v>61.113281048607625</v>
      </c>
      <c r="BJ317" s="275"/>
    </row>
    <row r="318" spans="1:62" x14ac:dyDescent="0.25">
      <c r="A318" t="str">
        <f t="shared" si="14"/>
        <v>19. Verv. cokes en geraffineerde aardolieproducten</v>
      </c>
      <c r="B318" s="275">
        <v>19</v>
      </c>
      <c r="C318" s="5" t="s">
        <v>169</v>
      </c>
      <c r="D318" s="266"/>
      <c r="E318" s="70">
        <v>0</v>
      </c>
      <c r="F318" s="70">
        <v>0</v>
      </c>
      <c r="G318" s="70">
        <v>2.2612712648988627</v>
      </c>
      <c r="H318" s="70">
        <v>1.1273699622919522</v>
      </c>
      <c r="I318" s="70">
        <v>1.1029000109226677</v>
      </c>
      <c r="J318" s="70">
        <v>1.6328882899114556</v>
      </c>
      <c r="K318" s="69">
        <v>2.784648470805982</v>
      </c>
      <c r="L318" s="69">
        <v>1.8111413752860337</v>
      </c>
      <c r="M318" s="265">
        <v>2.3474568877031494</v>
      </c>
      <c r="N318" s="70">
        <v>3.9017875102085369</v>
      </c>
      <c r="O318" s="70">
        <v>6.0719399989759246</v>
      </c>
      <c r="P318" s="70">
        <v>20.94652743114235</v>
      </c>
      <c r="Q318" s="70">
        <v>22.226011199537666</v>
      </c>
      <c r="R318" s="70">
        <v>23.241780173506992</v>
      </c>
      <c r="S318" s="70">
        <v>25.475007233430908</v>
      </c>
      <c r="T318" s="265">
        <v>25.085462119949565</v>
      </c>
      <c r="U318" s="70">
        <v>3.9381682595799474</v>
      </c>
      <c r="V318" s="70">
        <v>6.0636234636671222</v>
      </c>
      <c r="W318" s="70">
        <v>20.696213144128208</v>
      </c>
      <c r="X318" s="70">
        <v>21.727736337011084</v>
      </c>
      <c r="Y318" s="70">
        <v>22.480007044282591</v>
      </c>
      <c r="Z318" s="70">
        <v>24.378976564485473</v>
      </c>
      <c r="AA318" s="70">
        <v>23.751845516326444</v>
      </c>
      <c r="BJ318" s="275"/>
    </row>
    <row r="319" spans="1:62" x14ac:dyDescent="0.25">
      <c r="A319" t="str">
        <f t="shared" si="14"/>
        <v>19. Verv. cokes en geraffineerde aardolieproducten</v>
      </c>
      <c r="B319" s="275">
        <v>19</v>
      </c>
      <c r="C319" s="5" t="s">
        <v>26</v>
      </c>
      <c r="D319" s="270"/>
      <c r="E319" s="70">
        <v>43.23926401111266</v>
      </c>
      <c r="F319" s="70">
        <v>50.714674630699349</v>
      </c>
      <c r="G319" s="70">
        <v>64.646873875851753</v>
      </c>
      <c r="H319" s="70">
        <v>68.448225540738449</v>
      </c>
      <c r="I319" s="70">
        <v>65.226369655423412</v>
      </c>
      <c r="J319" s="70">
        <v>68.543684803686574</v>
      </c>
      <c r="K319" s="69">
        <v>87.344700763611257</v>
      </c>
      <c r="L319" s="69">
        <v>139.99714691946187</v>
      </c>
      <c r="M319" s="265">
        <v>115.75855627079959</v>
      </c>
      <c r="N319" s="70">
        <v>104.65306927562905</v>
      </c>
      <c r="O319" s="70">
        <v>104.85875046198855</v>
      </c>
      <c r="P319" s="70">
        <v>118.48421406002299</v>
      </c>
      <c r="Q319" s="70">
        <v>119.39386107730299</v>
      </c>
      <c r="R319" s="70">
        <v>117.22399982846861</v>
      </c>
      <c r="S319" s="70">
        <v>118.70074011567604</v>
      </c>
      <c r="T319" s="265">
        <v>115.8741366602071</v>
      </c>
      <c r="U319" s="70">
        <v>108.75661484150379</v>
      </c>
      <c r="V319" s="70">
        <v>107.74670339366291</v>
      </c>
      <c r="W319" s="70">
        <v>120.02803661094175</v>
      </c>
      <c r="X319" s="70">
        <v>119.59367854694763</v>
      </c>
      <c r="Y319" s="70">
        <v>116.11318635043767</v>
      </c>
      <c r="Z319" s="70">
        <v>116.17103321985006</v>
      </c>
      <c r="AA319" s="70">
        <v>112.23067576677057</v>
      </c>
      <c r="BJ319" s="275"/>
    </row>
    <row r="320" spans="1:62" x14ac:dyDescent="0.25">
      <c r="A320" t="str">
        <f t="shared" si="14"/>
        <v>19. Verv. cokes en geraffineerde aardolieproducten</v>
      </c>
      <c r="B320" s="275">
        <v>19</v>
      </c>
      <c r="C320" s="5" t="s">
        <v>19</v>
      </c>
      <c r="D320" s="270"/>
      <c r="E320" s="70">
        <v>198.98920689117972</v>
      </c>
      <c r="F320" s="70">
        <v>217.48835421797818</v>
      </c>
      <c r="G320" s="70">
        <v>245.06051491481728</v>
      </c>
      <c r="H320" s="70">
        <v>240.41837031860214</v>
      </c>
      <c r="I320" s="70">
        <v>202.53804742031565</v>
      </c>
      <c r="J320" s="70">
        <v>188.41768867355739</v>
      </c>
      <c r="K320" s="69">
        <v>245.83701933248008</v>
      </c>
      <c r="L320" s="69">
        <v>425.08250413787135</v>
      </c>
      <c r="M320" s="265">
        <v>331.24553907994488</v>
      </c>
      <c r="N320" s="70">
        <v>250.21701787293958</v>
      </c>
      <c r="O320" s="70">
        <v>252.26701877432177</v>
      </c>
      <c r="P320" s="70">
        <v>264.87754854302057</v>
      </c>
      <c r="Q320" s="70">
        <v>267.26017784957929</v>
      </c>
      <c r="R320" s="70">
        <v>266.90555946748771</v>
      </c>
      <c r="S320" s="70">
        <v>270.07119139469859</v>
      </c>
      <c r="T320" s="265">
        <v>268.49186530554033</v>
      </c>
      <c r="U320" s="70">
        <v>266.88906481239303</v>
      </c>
      <c r="V320" s="70">
        <v>266.01609725514174</v>
      </c>
      <c r="W320" s="70">
        <v>275.46992974168631</v>
      </c>
      <c r="X320" s="70">
        <v>274.78765497512819</v>
      </c>
      <c r="Y320" s="70">
        <v>271.4661561449708</v>
      </c>
      <c r="Z320" s="70">
        <v>271.52217901074027</v>
      </c>
      <c r="AA320" s="70">
        <v>267.09564844356248</v>
      </c>
      <c r="BJ320" s="275"/>
    </row>
    <row r="321" spans="1:62" x14ac:dyDescent="0.25">
      <c r="A321" t="str">
        <f t="shared" si="14"/>
        <v>19. Verv. cokes en geraffineerde aardolieproducten</v>
      </c>
      <c r="B321" s="275">
        <v>19</v>
      </c>
      <c r="C321" s="5" t="s">
        <v>20</v>
      </c>
      <c r="D321" s="270"/>
      <c r="E321" s="267">
        <v>0.21729451906785432</v>
      </c>
      <c r="F321" s="267">
        <v>0.23318340337372939</v>
      </c>
      <c r="G321" s="267">
        <v>0.26379963291239689</v>
      </c>
      <c r="H321" s="267">
        <v>0.28470463987436129</v>
      </c>
      <c r="I321" s="267">
        <v>0.32204502060821616</v>
      </c>
      <c r="J321" s="267">
        <v>0.36378582757397987</v>
      </c>
      <c r="K321" s="333">
        <v>0.35529515042436588</v>
      </c>
      <c r="L321" s="333">
        <v>0.32934111744588568</v>
      </c>
      <c r="M321" s="268">
        <v>0.34946449872902802</v>
      </c>
      <c r="N321" s="267">
        <v>0.41824920688956485</v>
      </c>
      <c r="O321" s="267">
        <v>0.41566571393859159</v>
      </c>
      <c r="P321" s="267">
        <v>0.44731693838060105</v>
      </c>
      <c r="Q321" s="267">
        <v>0.4467327008384348</v>
      </c>
      <c r="R321" s="267">
        <v>0.4391965460080568</v>
      </c>
      <c r="S321" s="267">
        <v>0.43951648268252169</v>
      </c>
      <c r="T321" s="268">
        <v>0.4315741057120811</v>
      </c>
      <c r="U321" s="267">
        <v>0.40749745561120365</v>
      </c>
      <c r="V321" s="267">
        <v>0.40503828341756604</v>
      </c>
      <c r="W321" s="267">
        <v>0.43572101217542858</v>
      </c>
      <c r="X321" s="267">
        <v>0.43522216657721541</v>
      </c>
      <c r="Y321" s="267">
        <v>0.42772619614663815</v>
      </c>
      <c r="Z321" s="267">
        <v>0.4278509904535453</v>
      </c>
      <c r="AA321" s="267">
        <v>0.42018908365137592</v>
      </c>
      <c r="BJ321" s="275"/>
    </row>
    <row r="322" spans="1:62" x14ac:dyDescent="0.25">
      <c r="A322" t="str">
        <f t="shared" si="14"/>
        <v>19. Verv. cokes en geraffineerde aardolieproducten</v>
      </c>
      <c r="B322" s="275">
        <v>19</v>
      </c>
      <c r="C322" s="5" t="s">
        <v>29</v>
      </c>
      <c r="D322" s="270"/>
      <c r="E322" s="70">
        <v>198.98920689117972</v>
      </c>
      <c r="F322" s="70">
        <v>217.48835421797818</v>
      </c>
      <c r="G322" s="70">
        <v>232.06051491481728</v>
      </c>
      <c r="H322" s="70">
        <v>238.41837031860214</v>
      </c>
      <c r="I322" s="70">
        <v>202.53804742031565</v>
      </c>
      <c r="J322" s="70">
        <v>188.41768867355739</v>
      </c>
      <c r="K322" s="69">
        <v>245.83701933248008</v>
      </c>
      <c r="L322" s="69">
        <v>134.08250413787135</v>
      </c>
      <c r="M322" s="265">
        <v>175.49592905416267</v>
      </c>
      <c r="N322" s="70">
        <v>236.11992232608762</v>
      </c>
      <c r="O322" s="70">
        <v>238.23278699286109</v>
      </c>
      <c r="P322" s="70">
        <v>250.90590019594356</v>
      </c>
      <c r="Q322" s="70">
        <v>253.35083385596926</v>
      </c>
      <c r="R322" s="70">
        <v>253.05824199094593</v>
      </c>
      <c r="S322" s="70">
        <v>256.28562383779553</v>
      </c>
      <c r="T322" s="265">
        <v>254.76777230428451</v>
      </c>
      <c r="U322" s="70">
        <v>219.44787538663434</v>
      </c>
      <c r="V322" s="70">
        <v>219.28686233360816</v>
      </c>
      <c r="W322" s="70">
        <v>229.44196495448557</v>
      </c>
      <c r="X322" s="70">
        <v>229.45043629373191</v>
      </c>
      <c r="Y322" s="70">
        <v>226.80931747596662</v>
      </c>
      <c r="Z322" s="70">
        <v>227.53550982567458</v>
      </c>
      <c r="AA322" s="70">
        <v>223.76909144437025</v>
      </c>
      <c r="BJ322" s="275"/>
    </row>
    <row r="323" spans="1:62" x14ac:dyDescent="0.25">
      <c r="A323" t="str">
        <f t="shared" ref="A323:A386" si="15">VLOOKUP(B323,$AU$3:$AV$70,2)</f>
        <v>20. Verv. chemische producten</v>
      </c>
      <c r="B323" s="275">
        <v>20</v>
      </c>
      <c r="C323" s="5" t="s">
        <v>25</v>
      </c>
      <c r="D323" s="70">
        <v>31792</v>
      </c>
      <c r="E323" s="70">
        <v>31582</v>
      </c>
      <c r="F323" s="70">
        <v>31454</v>
      </c>
      <c r="G323" s="70">
        <v>31696</v>
      </c>
      <c r="H323" s="70">
        <v>32068</v>
      </c>
      <c r="I323" s="70">
        <v>32407</v>
      </c>
      <c r="J323" s="70">
        <v>32604</v>
      </c>
      <c r="K323" s="69">
        <v>32782</v>
      </c>
      <c r="L323" s="69">
        <v>33903</v>
      </c>
      <c r="M323" s="265">
        <v>33823.202540884333</v>
      </c>
      <c r="N323" s="70">
        <v>34056.75523542532</v>
      </c>
      <c r="O323" s="70">
        <v>34291.920635358743</v>
      </c>
      <c r="P323" s="70">
        <v>34528.70987658135</v>
      </c>
      <c r="Q323" s="70">
        <v>34767.13417188431</v>
      </c>
      <c r="R323" s="70">
        <v>35007.204811484349</v>
      </c>
      <c r="S323" s="70">
        <v>35248.933163558286</v>
      </c>
      <c r="T323" s="265">
        <v>35492.330674781333</v>
      </c>
      <c r="U323" s="70">
        <v>33557.080473542774</v>
      </c>
      <c r="V323" s="70">
        <v>33293.052263358572</v>
      </c>
      <c r="W323" s="70">
        <v>33031.10143579499</v>
      </c>
      <c r="X323" s="70">
        <v>32771.211645937343</v>
      </c>
      <c r="Y323" s="70">
        <v>32513.36667747335</v>
      </c>
      <c r="Z323" s="70">
        <v>32257.550441681225</v>
      </c>
      <c r="AA323" s="70">
        <v>32003.746976425718</v>
      </c>
      <c r="BJ323" s="275"/>
    </row>
    <row r="324" spans="1:62" x14ac:dyDescent="0.25">
      <c r="A324" t="str">
        <f t="shared" si="15"/>
        <v>20. Verv. chemische producten</v>
      </c>
      <c r="B324" s="275">
        <v>20</v>
      </c>
      <c r="C324" s="5" t="s">
        <v>154</v>
      </c>
      <c r="D324" s="266"/>
      <c r="E324" s="70">
        <v>-210</v>
      </c>
      <c r="F324" s="70">
        <v>-128</v>
      </c>
      <c r="G324" s="70">
        <v>242</v>
      </c>
      <c r="H324" s="70">
        <v>372</v>
      </c>
      <c r="I324" s="70">
        <v>339</v>
      </c>
      <c r="J324" s="70">
        <v>197</v>
      </c>
      <c r="K324" s="69">
        <v>178</v>
      </c>
      <c r="L324" s="69">
        <v>1121</v>
      </c>
      <c r="M324" s="265">
        <v>-79.797459115667152</v>
      </c>
      <c r="N324" s="70">
        <v>233.55269454098743</v>
      </c>
      <c r="O324" s="70">
        <v>235.16539993342303</v>
      </c>
      <c r="P324" s="70">
        <v>236.78924122260651</v>
      </c>
      <c r="Q324" s="70">
        <v>238.42429530296067</v>
      </c>
      <c r="R324" s="70">
        <v>240.0706396000387</v>
      </c>
      <c r="S324" s="70">
        <v>241.72835207393655</v>
      </c>
      <c r="T324" s="265">
        <v>243.39751122304733</v>
      </c>
      <c r="U324" s="70">
        <v>-266.12206734155916</v>
      </c>
      <c r="V324" s="70">
        <v>-264.02821018420218</v>
      </c>
      <c r="W324" s="70">
        <v>-261.9508275635817</v>
      </c>
      <c r="X324" s="70">
        <v>-259.88978985764697</v>
      </c>
      <c r="Y324" s="70">
        <v>-257.8449684639927</v>
      </c>
      <c r="Z324" s="70">
        <v>-255.81623579212464</v>
      </c>
      <c r="AA324" s="70">
        <v>-253.80346525550704</v>
      </c>
      <c r="BJ324" s="275"/>
    </row>
    <row r="325" spans="1:62" x14ac:dyDescent="0.25">
      <c r="A325" t="str">
        <f t="shared" si="15"/>
        <v>20. Verv. chemische producten</v>
      </c>
      <c r="B325" s="275">
        <v>20</v>
      </c>
      <c r="C325" s="5" t="s">
        <v>155</v>
      </c>
      <c r="D325" s="266"/>
      <c r="E325" s="267">
        <v>0.99339456467035736</v>
      </c>
      <c r="F325" s="267">
        <v>0.99594705845101639</v>
      </c>
      <c r="G325" s="267">
        <v>1.0076937750365613</v>
      </c>
      <c r="H325" s="267">
        <v>1.0117364967188289</v>
      </c>
      <c r="I325" s="267">
        <v>1.0105712860172134</v>
      </c>
      <c r="J325" s="267">
        <v>1.0060789335637361</v>
      </c>
      <c r="K325" s="333">
        <v>1.005459452827874</v>
      </c>
      <c r="L325" s="333">
        <v>1.0341955951436763</v>
      </c>
      <c r="M325" s="268">
        <v>0.99764630094340712</v>
      </c>
      <c r="N325" s="267">
        <v>1.0069051029174034</v>
      </c>
      <c r="O325" s="267">
        <v>1.0069051029174032</v>
      </c>
      <c r="P325" s="267">
        <v>1.0069051029174041</v>
      </c>
      <c r="Q325" s="267">
        <v>1.0069051029174034</v>
      </c>
      <c r="R325" s="267">
        <v>1.0069051029174036</v>
      </c>
      <c r="S325" s="267">
        <v>1.0069051029174039</v>
      </c>
      <c r="T325" s="268">
        <v>1.0069051029174034</v>
      </c>
      <c r="U325" s="267">
        <v>0.99213196718968644</v>
      </c>
      <c r="V325" s="267">
        <v>0.99213196718968544</v>
      </c>
      <c r="W325" s="267">
        <v>0.99213196718968666</v>
      </c>
      <c r="X325" s="267">
        <v>0.99213196718968588</v>
      </c>
      <c r="Y325" s="267">
        <v>0.99213196718968555</v>
      </c>
      <c r="Z325" s="267">
        <v>0.99213196718968621</v>
      </c>
      <c r="AA325" s="267">
        <v>0.99213196718968599</v>
      </c>
      <c r="BJ325" s="275"/>
    </row>
    <row r="326" spans="1:62" x14ac:dyDescent="0.25">
      <c r="A326" t="str">
        <f t="shared" si="15"/>
        <v>20. Verv. chemische producten</v>
      </c>
      <c r="B326" s="275">
        <v>20</v>
      </c>
      <c r="C326" s="5" t="s">
        <v>8</v>
      </c>
      <c r="D326" s="70">
        <v>30</v>
      </c>
      <c r="E326" s="70">
        <v>27</v>
      </c>
      <c r="F326" s="70">
        <v>23</v>
      </c>
      <c r="G326" s="70">
        <v>31</v>
      </c>
      <c r="H326" s="70">
        <v>38</v>
      </c>
      <c r="I326" s="70">
        <v>31</v>
      </c>
      <c r="J326" s="70">
        <v>29</v>
      </c>
      <c r="K326" s="69">
        <v>31</v>
      </c>
      <c r="L326" s="69">
        <v>45</v>
      </c>
      <c r="M326" s="265">
        <v>34.806469425928348</v>
      </c>
      <c r="N326" s="70">
        <v>37.982347499994063</v>
      </c>
      <c r="O326" s="70">
        <v>39.633355588441738</v>
      </c>
      <c r="P326" s="70">
        <v>42.606933022974786</v>
      </c>
      <c r="Q326" s="70">
        <v>45.106673315873536</v>
      </c>
      <c r="R326" s="70">
        <v>47.173956751858988</v>
      </c>
      <c r="S326" s="70">
        <v>49.115858588027294</v>
      </c>
      <c r="T326" s="265">
        <v>48.53579584045103</v>
      </c>
      <c r="U326" s="70">
        <v>37.4250771343469</v>
      </c>
      <c r="V326" s="70">
        <v>38.478899826267011</v>
      </c>
      <c r="W326" s="70">
        <v>40.758949047920268</v>
      </c>
      <c r="X326" s="70">
        <v>42.517175288898173</v>
      </c>
      <c r="Y326" s="70">
        <v>43.813385323391842</v>
      </c>
      <c r="Z326" s="70">
        <v>44.947666317678518</v>
      </c>
      <c r="AA326" s="70">
        <v>43.765154326169721</v>
      </c>
      <c r="BJ326" s="275"/>
    </row>
    <row r="327" spans="1:62" x14ac:dyDescent="0.25">
      <c r="A327" t="str">
        <f t="shared" si="15"/>
        <v>20. Verv. chemische producten</v>
      </c>
      <c r="B327" s="275">
        <v>20</v>
      </c>
      <c r="C327" s="5" t="s">
        <v>9</v>
      </c>
      <c r="D327" s="70">
        <v>1206</v>
      </c>
      <c r="E327" s="70">
        <v>1174</v>
      </c>
      <c r="F327" s="70">
        <v>1182</v>
      </c>
      <c r="G327" s="70">
        <v>1199</v>
      </c>
      <c r="H327" s="70">
        <v>1228</v>
      </c>
      <c r="I327" s="70">
        <v>1251</v>
      </c>
      <c r="J327" s="70">
        <v>1207</v>
      </c>
      <c r="K327" s="69">
        <v>1216</v>
      </c>
      <c r="L327" s="69">
        <v>1324</v>
      </c>
      <c r="M327" s="265">
        <v>1341.8199283602623</v>
      </c>
      <c r="N327" s="70">
        <v>1464.2528139734554</v>
      </c>
      <c r="O327" s="70">
        <v>1527.9006240358221</v>
      </c>
      <c r="P327" s="70">
        <v>1642.53464253833</v>
      </c>
      <c r="Q327" s="70">
        <v>1738.9018235842195</v>
      </c>
      <c r="R327" s="70">
        <v>1818.5974134479816</v>
      </c>
      <c r="S327" s="70">
        <v>1893.4594326549329</v>
      </c>
      <c r="T327" s="265">
        <v>1871.0975049088966</v>
      </c>
      <c r="U327" s="70">
        <v>1442.7695525441031</v>
      </c>
      <c r="V327" s="70">
        <v>1483.3953417234936</v>
      </c>
      <c r="W327" s="70">
        <v>1571.2932392614034</v>
      </c>
      <c r="X327" s="70">
        <v>1639.074403154822</v>
      </c>
      <c r="Y327" s="70">
        <v>1689.0444370108992</v>
      </c>
      <c r="Z327" s="70">
        <v>1732.7719643239784</v>
      </c>
      <c r="AA327" s="70">
        <v>1687.1850897600939</v>
      </c>
      <c r="BJ327" s="275"/>
    </row>
    <row r="328" spans="1:62" x14ac:dyDescent="0.25">
      <c r="A328" t="str">
        <f t="shared" si="15"/>
        <v>20. Verv. chemische producten</v>
      </c>
      <c r="B328" s="275">
        <v>20</v>
      </c>
      <c r="C328" s="5" t="s">
        <v>10</v>
      </c>
      <c r="D328" s="70">
        <v>2532</v>
      </c>
      <c r="E328" s="70">
        <v>2629</v>
      </c>
      <c r="F328" s="70">
        <v>2675</v>
      </c>
      <c r="G328" s="70">
        <v>2796</v>
      </c>
      <c r="H328" s="70">
        <v>2935</v>
      </c>
      <c r="I328" s="70">
        <v>3052</v>
      </c>
      <c r="J328" s="70">
        <v>3143</v>
      </c>
      <c r="K328" s="69">
        <v>3101</v>
      </c>
      <c r="L328" s="69">
        <v>3201</v>
      </c>
      <c r="M328" s="265">
        <v>3183.1432249733207</v>
      </c>
      <c r="N328" s="70">
        <v>3473.5856324205097</v>
      </c>
      <c r="O328" s="70">
        <v>3624.5746668671768</v>
      </c>
      <c r="P328" s="70">
        <v>3896.5161484589999</v>
      </c>
      <c r="Q328" s="70">
        <v>4125.1239765085193</v>
      </c>
      <c r="R328" s="70">
        <v>4314.1824869489574</v>
      </c>
      <c r="S328" s="70">
        <v>4491.7745201345379</v>
      </c>
      <c r="T328" s="265">
        <v>4438.7262553877745</v>
      </c>
      <c r="U328" s="70">
        <v>3422.6217909811144</v>
      </c>
      <c r="V328" s="70">
        <v>3518.9966493748193</v>
      </c>
      <c r="W328" s="70">
        <v>3727.5131508245399</v>
      </c>
      <c r="X328" s="70">
        <v>3888.3075674731303</v>
      </c>
      <c r="Y328" s="70">
        <v>4006.8493862066143</v>
      </c>
      <c r="Z328" s="70">
        <v>4110.5823680841158</v>
      </c>
      <c r="AA328" s="70">
        <v>4002.4385345869741</v>
      </c>
      <c r="BJ328" s="275"/>
    </row>
    <row r="329" spans="1:62" x14ac:dyDescent="0.25">
      <c r="A329" t="str">
        <f t="shared" si="15"/>
        <v>20. Verv. chemische producten</v>
      </c>
      <c r="B329" s="275">
        <v>20</v>
      </c>
      <c r="C329" s="5" t="s">
        <v>11</v>
      </c>
      <c r="D329" s="70">
        <v>3449</v>
      </c>
      <c r="E329" s="70">
        <v>3261</v>
      </c>
      <c r="F329" s="70">
        <v>3153</v>
      </c>
      <c r="G329" s="70">
        <v>3120</v>
      </c>
      <c r="H329" s="70">
        <v>3126</v>
      </c>
      <c r="I329" s="70">
        <v>3170</v>
      </c>
      <c r="J329" s="70">
        <v>3332</v>
      </c>
      <c r="K329" s="69">
        <v>3498</v>
      </c>
      <c r="L329" s="69">
        <v>3745</v>
      </c>
      <c r="M329" s="265">
        <v>3840.5977240470802</v>
      </c>
      <c r="N329" s="70">
        <v>3833.6162504733079</v>
      </c>
      <c r="O329" s="70">
        <v>3825.9053071028275</v>
      </c>
      <c r="P329" s="70">
        <v>3865.9496514312868</v>
      </c>
      <c r="Q329" s="70">
        <v>3962.179134221527</v>
      </c>
      <c r="R329" s="70">
        <v>4123.599737475588</v>
      </c>
      <c r="S329" s="70">
        <v>4379.3495952095082</v>
      </c>
      <c r="T329" s="265">
        <v>4609.2859281468773</v>
      </c>
      <c r="U329" s="70">
        <v>3777.3701027160532</v>
      </c>
      <c r="V329" s="70">
        <v>3714.4628525908975</v>
      </c>
      <c r="W329" s="70">
        <v>3698.2724097870687</v>
      </c>
      <c r="X329" s="70">
        <v>3734.7171137186951</v>
      </c>
      <c r="Y329" s="70">
        <v>3829.8433427536429</v>
      </c>
      <c r="Z329" s="70">
        <v>4007.6983270311962</v>
      </c>
      <c r="AA329" s="70">
        <v>4156.2336927968181</v>
      </c>
      <c r="BJ329" s="275"/>
    </row>
    <row r="330" spans="1:62" x14ac:dyDescent="0.25">
      <c r="A330" t="str">
        <f t="shared" si="15"/>
        <v>20. Verv. chemische producten</v>
      </c>
      <c r="B330" s="275">
        <v>20</v>
      </c>
      <c r="C330" s="5" t="s">
        <v>12</v>
      </c>
      <c r="D330" s="70">
        <v>3906</v>
      </c>
      <c r="E330" s="70">
        <v>3919</v>
      </c>
      <c r="F330" s="70">
        <v>3847</v>
      </c>
      <c r="G330" s="70">
        <v>3835</v>
      </c>
      <c r="H330" s="70">
        <v>3726</v>
      </c>
      <c r="I330" s="70">
        <v>3713</v>
      </c>
      <c r="J330" s="70">
        <v>3612</v>
      </c>
      <c r="K330" s="69">
        <v>3568</v>
      </c>
      <c r="L330" s="69">
        <v>3563</v>
      </c>
      <c r="M330" s="265">
        <v>3573.5228426551221</v>
      </c>
      <c r="N330" s="70">
        <v>3626.8279983149519</v>
      </c>
      <c r="O330" s="70">
        <v>3813.9221905751647</v>
      </c>
      <c r="P330" s="70">
        <v>3942.1375058778331</v>
      </c>
      <c r="Q330" s="70">
        <v>4044.2528532650585</v>
      </c>
      <c r="R330" s="70">
        <v>4147.4895337037897</v>
      </c>
      <c r="S330" s="70">
        <v>4139.950189399191</v>
      </c>
      <c r="T330" s="265">
        <v>4131.6230853331217</v>
      </c>
      <c r="U330" s="70">
        <v>3573.6158116600709</v>
      </c>
      <c r="V330" s="70">
        <v>3702.8287849317644</v>
      </c>
      <c r="W330" s="70">
        <v>3771.1557801010658</v>
      </c>
      <c r="X330" s="70">
        <v>3812.0791189978031</v>
      </c>
      <c r="Y330" s="70">
        <v>3852.0312811737599</v>
      </c>
      <c r="Z330" s="70">
        <v>3788.6154296055633</v>
      </c>
      <c r="AA330" s="70">
        <v>3725.5209029964672</v>
      </c>
      <c r="BJ330" s="275"/>
    </row>
    <row r="331" spans="1:62" x14ac:dyDescent="0.25">
      <c r="A331" t="str">
        <f t="shared" si="15"/>
        <v>20. Verv. chemische producten</v>
      </c>
      <c r="B331" s="275">
        <v>20</v>
      </c>
      <c r="C331" s="5" t="s">
        <v>13</v>
      </c>
      <c r="D331" s="70">
        <v>4649</v>
      </c>
      <c r="E331" s="70">
        <v>4362</v>
      </c>
      <c r="F331" s="70">
        <v>4085</v>
      </c>
      <c r="G331" s="70">
        <v>3961</v>
      </c>
      <c r="H331" s="70">
        <v>3966</v>
      </c>
      <c r="I331" s="70">
        <v>3983</v>
      </c>
      <c r="J331" s="70">
        <v>4008</v>
      </c>
      <c r="K331" s="69">
        <v>4076</v>
      </c>
      <c r="L331" s="69">
        <v>4193</v>
      </c>
      <c r="M331" s="265">
        <v>4173.6797054028284</v>
      </c>
      <c r="N331" s="70">
        <v>4095.005397016967</v>
      </c>
      <c r="O331" s="70">
        <v>3957.3893350311764</v>
      </c>
      <c r="P331" s="70">
        <v>3865.5704974011119</v>
      </c>
      <c r="Q331" s="70">
        <v>3847.7097239475042</v>
      </c>
      <c r="R331" s="70">
        <v>3859.0734185890101</v>
      </c>
      <c r="S331" s="70">
        <v>3916.6380455238568</v>
      </c>
      <c r="T331" s="265">
        <v>4118.6824302709019</v>
      </c>
      <c r="U331" s="70">
        <v>4034.9241933756439</v>
      </c>
      <c r="V331" s="70">
        <v>3842.1169627284835</v>
      </c>
      <c r="W331" s="70">
        <v>3697.9097007465266</v>
      </c>
      <c r="X331" s="70">
        <v>3626.8191991960402</v>
      </c>
      <c r="Y331" s="70">
        <v>3584.1613110656949</v>
      </c>
      <c r="Z331" s="70">
        <v>3584.2545568417368</v>
      </c>
      <c r="AA331" s="70">
        <v>3713.8522004219503</v>
      </c>
      <c r="BJ331" s="275"/>
    </row>
    <row r="332" spans="1:62" x14ac:dyDescent="0.25">
      <c r="A332" t="str">
        <f t="shared" si="15"/>
        <v>20. Verv. chemische producten</v>
      </c>
      <c r="B332" s="275">
        <v>20</v>
      </c>
      <c r="C332" s="5" t="s">
        <v>14</v>
      </c>
      <c r="D332" s="70">
        <v>6159</v>
      </c>
      <c r="E332" s="70">
        <v>5832</v>
      </c>
      <c r="F332" s="70">
        <v>5503</v>
      </c>
      <c r="G332" s="70">
        <v>5181</v>
      </c>
      <c r="H332" s="70">
        <v>4875</v>
      </c>
      <c r="I332" s="70">
        <v>4545</v>
      </c>
      <c r="J332" s="70">
        <v>4332</v>
      </c>
      <c r="K332" s="69">
        <v>4161</v>
      </c>
      <c r="L332" s="69">
        <v>4218</v>
      </c>
      <c r="M332" s="265">
        <v>4197.0360638515549</v>
      </c>
      <c r="N332" s="70">
        <v>4293.0011251024007</v>
      </c>
      <c r="O332" s="70">
        <v>4399.3100281730549</v>
      </c>
      <c r="P332" s="70">
        <v>4481.2968572347418</v>
      </c>
      <c r="Q332" s="70">
        <v>4528.0513254313464</v>
      </c>
      <c r="R332" s="70">
        <v>4507.1871981815375</v>
      </c>
      <c r="S332" s="70">
        <v>4422.2262379230133</v>
      </c>
      <c r="T332" s="265">
        <v>4273.6136474447394</v>
      </c>
      <c r="U332" s="70">
        <v>4230.014962735534</v>
      </c>
      <c r="V332" s="70">
        <v>4271.1652184234872</v>
      </c>
      <c r="W332" s="70">
        <v>4286.9302555559461</v>
      </c>
      <c r="X332" s="70">
        <v>4268.1035369713718</v>
      </c>
      <c r="Y332" s="70">
        <v>4186.1048560613835</v>
      </c>
      <c r="Z332" s="70">
        <v>4046.936265345048</v>
      </c>
      <c r="AA332" s="70">
        <v>3853.5550426673663</v>
      </c>
      <c r="BJ332" s="275"/>
    </row>
    <row r="333" spans="1:62" x14ac:dyDescent="0.25">
      <c r="A333" t="str">
        <f t="shared" si="15"/>
        <v>20. Verv. chemische producten</v>
      </c>
      <c r="B333" s="275">
        <v>20</v>
      </c>
      <c r="C333" s="5" t="s">
        <v>15</v>
      </c>
      <c r="D333" s="70">
        <v>5487</v>
      </c>
      <c r="E333" s="70">
        <v>5794</v>
      </c>
      <c r="F333" s="70">
        <v>6025</v>
      </c>
      <c r="G333" s="70">
        <v>6109</v>
      </c>
      <c r="H333" s="70">
        <v>6059</v>
      </c>
      <c r="I333" s="70">
        <v>5930</v>
      </c>
      <c r="J333" s="70">
        <v>5627</v>
      </c>
      <c r="K333" s="69">
        <v>5393</v>
      </c>
      <c r="L333" s="69">
        <v>5287</v>
      </c>
      <c r="M333" s="265">
        <v>5030.0391001599546</v>
      </c>
      <c r="N333" s="70">
        <v>4751.4490117497326</v>
      </c>
      <c r="O333" s="70">
        <v>4550.6367611762435</v>
      </c>
      <c r="P333" s="70">
        <v>4384.9202444629109</v>
      </c>
      <c r="Q333" s="70">
        <v>4308.6126827171365</v>
      </c>
      <c r="R333" s="70">
        <v>4289.9059458305783</v>
      </c>
      <c r="S333" s="70">
        <v>4391.535937527422</v>
      </c>
      <c r="T333" s="265">
        <v>4500.4048928375159</v>
      </c>
      <c r="U333" s="70">
        <v>4681.7365820971972</v>
      </c>
      <c r="V333" s="70">
        <v>4418.0840476220947</v>
      </c>
      <c r="W333" s="70">
        <v>4194.7337708368977</v>
      </c>
      <c r="X333" s="70">
        <v>4061.2624965758114</v>
      </c>
      <c r="Y333" s="70">
        <v>3984.3022537722159</v>
      </c>
      <c r="Z333" s="70">
        <v>4018.8504816282057</v>
      </c>
      <c r="AA333" s="70">
        <v>4058.0547048768167</v>
      </c>
      <c r="BJ333" s="275"/>
    </row>
    <row r="334" spans="1:62" x14ac:dyDescent="0.25">
      <c r="A334" t="str">
        <f t="shared" si="15"/>
        <v>20. Verv. chemische producten</v>
      </c>
      <c r="B334" s="275">
        <v>20</v>
      </c>
      <c r="C334" s="5" t="s">
        <v>16</v>
      </c>
      <c r="D334" s="70">
        <v>3485</v>
      </c>
      <c r="E334" s="70">
        <v>3623</v>
      </c>
      <c r="F334" s="70">
        <v>3863</v>
      </c>
      <c r="G334" s="70">
        <v>4233</v>
      </c>
      <c r="H334" s="70">
        <v>4685</v>
      </c>
      <c r="I334" s="70">
        <v>5078</v>
      </c>
      <c r="J334" s="70">
        <v>5413</v>
      </c>
      <c r="K334" s="69">
        <v>5658</v>
      </c>
      <c r="L334" s="69">
        <v>6012</v>
      </c>
      <c r="M334" s="265">
        <v>5786.3846123515714</v>
      </c>
      <c r="N334" s="70">
        <v>5612.1215300913027</v>
      </c>
      <c r="O334" s="70">
        <v>5328.4774552054123</v>
      </c>
      <c r="P334" s="70">
        <v>5106.0352567784921</v>
      </c>
      <c r="Q334" s="70">
        <v>4858.4496706530654</v>
      </c>
      <c r="R334" s="70">
        <v>4619.710745837021</v>
      </c>
      <c r="S334" s="70">
        <v>4366.2607772133688</v>
      </c>
      <c r="T334" s="265">
        <v>4180.8833511875728</v>
      </c>
      <c r="U334" s="70">
        <v>5529.7814636398898</v>
      </c>
      <c r="V334" s="70">
        <v>5173.2674960574059</v>
      </c>
      <c r="W334" s="70">
        <v>4884.5719722585372</v>
      </c>
      <c r="X334" s="70">
        <v>4579.5342705256062</v>
      </c>
      <c r="Y334" s="70">
        <v>4290.6124676937361</v>
      </c>
      <c r="Z334" s="70">
        <v>3995.7202848937677</v>
      </c>
      <c r="AA334" s="70">
        <v>3769.9393183111169</v>
      </c>
      <c r="BJ334" s="275"/>
    </row>
    <row r="335" spans="1:62" x14ac:dyDescent="0.25">
      <c r="A335" t="str">
        <f t="shared" si="15"/>
        <v>20. Verv. chemische producten</v>
      </c>
      <c r="B335" s="275">
        <v>20</v>
      </c>
      <c r="C335" s="5" t="s">
        <v>17</v>
      </c>
      <c r="D335" s="70">
        <v>863</v>
      </c>
      <c r="E335" s="70">
        <v>931</v>
      </c>
      <c r="F335" s="70">
        <v>1060</v>
      </c>
      <c r="G335" s="70">
        <v>1190</v>
      </c>
      <c r="H335" s="70">
        <v>1385</v>
      </c>
      <c r="I335" s="70">
        <v>1610</v>
      </c>
      <c r="J335" s="70">
        <v>1841</v>
      </c>
      <c r="K335" s="69">
        <v>2012</v>
      </c>
      <c r="L335" s="69">
        <v>2246</v>
      </c>
      <c r="M335" s="265">
        <v>2569.00195344439</v>
      </c>
      <c r="N335" s="70">
        <v>2754.3817013966654</v>
      </c>
      <c r="O335" s="70">
        <v>2886.3109664045905</v>
      </c>
      <c r="P335" s="70">
        <v>2931.1408510125707</v>
      </c>
      <c r="Q335" s="70">
        <v>2903.1516122988583</v>
      </c>
      <c r="R335" s="70">
        <v>2789.5926800159623</v>
      </c>
      <c r="S335" s="70">
        <v>2705.6211672151931</v>
      </c>
      <c r="T335" s="265">
        <v>2564.754946143511</v>
      </c>
      <c r="U335" s="70">
        <v>2713.9698943626395</v>
      </c>
      <c r="V335" s="70">
        <v>2802.237380478753</v>
      </c>
      <c r="W335" s="70">
        <v>2804.0089281779024</v>
      </c>
      <c r="X335" s="70">
        <v>2736.4865754114485</v>
      </c>
      <c r="Y335" s="70">
        <v>2590.8680848577806</v>
      </c>
      <c r="Z335" s="70">
        <v>2476.0100078079677</v>
      </c>
      <c r="AA335" s="70">
        <v>2312.6621101621686</v>
      </c>
      <c r="BJ335" s="275"/>
    </row>
    <row r="336" spans="1:62" x14ac:dyDescent="0.25">
      <c r="A336" t="str">
        <f t="shared" si="15"/>
        <v>20. Verv. chemische producten</v>
      </c>
      <c r="B336" s="275">
        <v>20</v>
      </c>
      <c r="C336" s="5" t="s">
        <v>156</v>
      </c>
      <c r="D336" s="70">
        <v>26</v>
      </c>
      <c r="E336" s="70">
        <v>30</v>
      </c>
      <c r="F336" s="70">
        <v>38</v>
      </c>
      <c r="G336" s="70">
        <v>41</v>
      </c>
      <c r="H336" s="70">
        <v>45</v>
      </c>
      <c r="I336" s="70">
        <v>44</v>
      </c>
      <c r="J336" s="70">
        <v>60</v>
      </c>
      <c r="K336" s="69">
        <v>68</v>
      </c>
      <c r="L336" s="69">
        <v>69</v>
      </c>
      <c r="M336" s="265">
        <v>93.170916212306025</v>
      </c>
      <c r="N336" s="70">
        <v>114.53142738603938</v>
      </c>
      <c r="O336" s="70">
        <v>337.8599451988336</v>
      </c>
      <c r="P336" s="70">
        <v>370.00128836210581</v>
      </c>
      <c r="Q336" s="70">
        <v>405.59469594120594</v>
      </c>
      <c r="R336" s="70">
        <v>490.69169470207953</v>
      </c>
      <c r="S336" s="70">
        <v>493.00140216924387</v>
      </c>
      <c r="T336" s="265">
        <v>754.72283727996933</v>
      </c>
      <c r="U336" s="70">
        <v>112.85104229616266</v>
      </c>
      <c r="V336" s="70">
        <v>328.01862960110481</v>
      </c>
      <c r="W336" s="70">
        <v>353.95327919716613</v>
      </c>
      <c r="X336" s="70">
        <v>382.31018862370809</v>
      </c>
      <c r="Y336" s="70">
        <v>455.73587155423746</v>
      </c>
      <c r="Z336" s="70">
        <v>451.16308980196629</v>
      </c>
      <c r="AA336" s="70">
        <v>680.54022551977914</v>
      </c>
      <c r="BJ336" s="275"/>
    </row>
    <row r="337" spans="1:62" x14ac:dyDescent="0.25">
      <c r="A337" t="str">
        <f t="shared" si="15"/>
        <v>20. Verv. chemische producten</v>
      </c>
      <c r="B337" s="275">
        <v>20</v>
      </c>
      <c r="C337" s="5" t="s">
        <v>6</v>
      </c>
      <c r="D337" s="70">
        <v>4374</v>
      </c>
      <c r="E337" s="70">
        <v>4584</v>
      </c>
      <c r="F337" s="70">
        <v>4961</v>
      </c>
      <c r="G337" s="70">
        <v>5464</v>
      </c>
      <c r="H337" s="70">
        <v>6115</v>
      </c>
      <c r="I337" s="70">
        <v>6732</v>
      </c>
      <c r="J337" s="70">
        <v>7314</v>
      </c>
      <c r="K337" s="69">
        <v>7738</v>
      </c>
      <c r="L337" s="69">
        <v>8327</v>
      </c>
      <c r="M337" s="265">
        <v>8448.5574820082675</v>
      </c>
      <c r="N337" s="70">
        <v>8481.0346588740067</v>
      </c>
      <c r="O337" s="70">
        <v>8552.6483668088367</v>
      </c>
      <c r="P337" s="70">
        <v>8407.177396153169</v>
      </c>
      <c r="Q337" s="70">
        <v>8167.1959788931299</v>
      </c>
      <c r="R337" s="70">
        <v>7899.9951205550624</v>
      </c>
      <c r="S337" s="70">
        <v>7564.8833465978059</v>
      </c>
      <c r="T337" s="265">
        <v>7500.3611346110529</v>
      </c>
      <c r="U337" s="70">
        <v>8356.6024002986924</v>
      </c>
      <c r="V337" s="70">
        <v>8303.5235061372641</v>
      </c>
      <c r="W337" s="70">
        <v>8042.5341796336061</v>
      </c>
      <c r="X337" s="70">
        <v>7698.3310345607633</v>
      </c>
      <c r="Y337" s="70">
        <v>7337.2164241057544</v>
      </c>
      <c r="Z337" s="70">
        <v>6922.893382503702</v>
      </c>
      <c r="AA337" s="70">
        <v>6763.1416539930651</v>
      </c>
      <c r="BJ337" s="275"/>
    </row>
    <row r="338" spans="1:62" x14ac:dyDescent="0.25">
      <c r="A338" t="str">
        <f t="shared" si="15"/>
        <v>20. Verv. chemische producten</v>
      </c>
      <c r="B338" s="275">
        <v>20</v>
      </c>
      <c r="C338" s="5" t="s">
        <v>157</v>
      </c>
      <c r="D338" s="267">
        <v>1.0126225898846484</v>
      </c>
      <c r="E338" s="266"/>
      <c r="F338" s="266"/>
      <c r="G338" s="266"/>
      <c r="H338" s="266"/>
      <c r="I338" s="266"/>
      <c r="J338" s="266"/>
      <c r="K338" s="334"/>
      <c r="L338" s="334"/>
      <c r="M338" s="269"/>
      <c r="N338" s="266"/>
      <c r="O338" s="266"/>
      <c r="P338" s="266"/>
      <c r="Q338" s="266"/>
      <c r="R338" s="266"/>
      <c r="S338" s="266"/>
      <c r="T338" s="269"/>
      <c r="U338" s="266"/>
      <c r="V338" s="266"/>
      <c r="W338" s="266"/>
      <c r="X338" s="266"/>
      <c r="Y338" s="266"/>
      <c r="Z338" s="266"/>
      <c r="AA338" s="266"/>
      <c r="BJ338" s="275"/>
    </row>
    <row r="339" spans="1:62" x14ac:dyDescent="0.25">
      <c r="A339" t="str">
        <f t="shared" si="15"/>
        <v>20. Verv. chemische producten</v>
      </c>
      <c r="B339" s="275">
        <v>20</v>
      </c>
      <c r="C339" s="5" t="s">
        <v>158</v>
      </c>
      <c r="D339" s="266"/>
      <c r="E339" s="267">
        <v>9.6140126071455057E-3</v>
      </c>
      <c r="F339" s="267">
        <v>8.3377657168159924E-3</v>
      </c>
      <c r="G339" s="267">
        <v>2.4644074240435243E-3</v>
      </c>
      <c r="H339" s="267">
        <v>4.4304658290972299E-4</v>
      </c>
      <c r="I339" s="267">
        <v>1.0256519337175085E-3</v>
      </c>
      <c r="J339" s="267">
        <v>3.271828160456125E-3</v>
      </c>
      <c r="K339" s="333">
        <v>3.5815685283872023E-3</v>
      </c>
      <c r="L339" s="333">
        <v>-1.0786502629513972E-2</v>
      </c>
      <c r="M339" s="268">
        <v>7.4881444706206279E-3</v>
      </c>
      <c r="N339" s="267">
        <v>2.8587434836224723E-3</v>
      </c>
      <c r="O339" s="267">
        <v>2.8587434836225833E-3</v>
      </c>
      <c r="P339" s="267">
        <v>2.8587434836221393E-3</v>
      </c>
      <c r="Q339" s="267">
        <v>2.8587434836224723E-3</v>
      </c>
      <c r="R339" s="267">
        <v>2.8587434836223613E-3</v>
      </c>
      <c r="S339" s="267">
        <v>2.8587434836222503E-3</v>
      </c>
      <c r="T339" s="268">
        <v>2.8587434836224723E-3</v>
      </c>
      <c r="U339" s="267">
        <v>1.0245311347480968E-2</v>
      </c>
      <c r="V339" s="267">
        <v>1.0245311347481467E-2</v>
      </c>
      <c r="W339" s="267">
        <v>1.0245311347480857E-2</v>
      </c>
      <c r="X339" s="267">
        <v>1.0245311347481245E-2</v>
      </c>
      <c r="Y339" s="267">
        <v>1.0245311347481412E-2</v>
      </c>
      <c r="Z339" s="267">
        <v>1.0245311347481079E-2</v>
      </c>
      <c r="AA339" s="267">
        <v>1.024531134748119E-2</v>
      </c>
      <c r="BJ339" s="275"/>
    </row>
    <row r="340" spans="1:62" x14ac:dyDescent="0.25">
      <c r="A340" t="str">
        <f t="shared" si="15"/>
        <v>20. Verv. chemische producten</v>
      </c>
      <c r="B340" s="275">
        <v>20</v>
      </c>
      <c r="C340" s="5" t="s">
        <v>159</v>
      </c>
      <c r="D340" s="270"/>
      <c r="E340" s="70">
        <v>8.5688980933610708</v>
      </c>
      <c r="F340" s="70">
        <v>7.6775496179860676</v>
      </c>
      <c r="G340" s="70">
        <v>6.4050476190321426</v>
      </c>
      <c r="H340" s="70">
        <v>8.570228083055131</v>
      </c>
      <c r="I340" s="70">
        <v>10.527579879333761</v>
      </c>
      <c r="J340" s="70">
        <v>8.6579203119590691</v>
      </c>
      <c r="K340" s="69">
        <v>8.1083272786317124</v>
      </c>
      <c r="L340" s="69">
        <v>8.222112057469996</v>
      </c>
      <c r="M340" s="265">
        <v>12.757683073897988</v>
      </c>
      <c r="N340" s="70">
        <v>9.7066425818037736</v>
      </c>
      <c r="O340" s="70">
        <v>10.592314523163598</v>
      </c>
      <c r="P340" s="70">
        <v>11.052738854575104</v>
      </c>
      <c r="Q340" s="70">
        <v>11.881994272386269</v>
      </c>
      <c r="R340" s="70">
        <v>12.579108514959417</v>
      </c>
      <c r="S340" s="70">
        <v>13.155621495429816</v>
      </c>
      <c r="T340" s="265">
        <v>13.697168723962944</v>
      </c>
      <c r="U340" s="70">
        <v>9.9637429303197091</v>
      </c>
      <c r="V340" s="70">
        <v>10.713348807398429</v>
      </c>
      <c r="W340" s="70">
        <v>11.015017392854181</v>
      </c>
      <c r="X340" s="70">
        <v>11.667707099328862</v>
      </c>
      <c r="Y340" s="70">
        <v>12.171019114807123</v>
      </c>
      <c r="Z340" s="70">
        <v>12.54207380034137</v>
      </c>
      <c r="AA340" s="70">
        <v>12.86677447881355</v>
      </c>
      <c r="BJ340" s="275"/>
    </row>
    <row r="341" spans="1:62" x14ac:dyDescent="0.25">
      <c r="A341" t="str">
        <f t="shared" si="15"/>
        <v>20. Verv. chemische producten</v>
      </c>
      <c r="B341" s="275">
        <v>20</v>
      </c>
      <c r="C341" s="5" t="s">
        <v>160</v>
      </c>
      <c r="D341" s="270"/>
      <c r="E341" s="70">
        <v>196.06586370087331</v>
      </c>
      <c r="F341" s="70">
        <v>189.36513887448888</v>
      </c>
      <c r="G341" s="70">
        <v>183.71322214159358</v>
      </c>
      <c r="H341" s="70">
        <v>183.93184803656578</v>
      </c>
      <c r="I341" s="70">
        <v>189.09601434068585</v>
      </c>
      <c r="J341" s="70">
        <v>195.44768139466467</v>
      </c>
      <c r="K341" s="69">
        <v>188.9472790408476</v>
      </c>
      <c r="L341" s="69">
        <v>172.8845906034509</v>
      </c>
      <c r="M341" s="265">
        <v>212.43510476630928</v>
      </c>
      <c r="N341" s="70">
        <v>209.08248041372684</v>
      </c>
      <c r="O341" s="70">
        <v>228.15998169923748</v>
      </c>
      <c r="P341" s="70">
        <v>238.07758816749345</v>
      </c>
      <c r="Q341" s="70">
        <v>255.93986940338741</v>
      </c>
      <c r="R341" s="70">
        <v>270.95581067665142</v>
      </c>
      <c r="S341" s="70">
        <v>283.37398337968517</v>
      </c>
      <c r="T341" s="265">
        <v>295.03898874571632</v>
      </c>
      <c r="U341" s="70">
        <v>218.99392437563765</v>
      </c>
      <c r="V341" s="70">
        <v>235.46957352722075</v>
      </c>
      <c r="W341" s="70">
        <v>242.09997214868329</v>
      </c>
      <c r="X341" s="70">
        <v>256.44549282500702</v>
      </c>
      <c r="Y341" s="70">
        <v>267.50782895971304</v>
      </c>
      <c r="Z341" s="70">
        <v>275.66327037479016</v>
      </c>
      <c r="AA341" s="70">
        <v>282.79989326072132</v>
      </c>
      <c r="BJ341" s="275"/>
    </row>
    <row r="342" spans="1:62" x14ac:dyDescent="0.25">
      <c r="A342" t="str">
        <f t="shared" si="15"/>
        <v>20. Verv. chemische producten</v>
      </c>
      <c r="B342" s="275">
        <v>20</v>
      </c>
      <c r="C342" s="5" t="s">
        <v>161</v>
      </c>
      <c r="D342" s="270"/>
      <c r="E342" s="70">
        <v>301.40572657341045</v>
      </c>
      <c r="F342" s="70">
        <v>309.59721736825264</v>
      </c>
      <c r="G342" s="70">
        <v>299.30305202140795</v>
      </c>
      <c r="H342" s="70">
        <v>307.18989507019239</v>
      </c>
      <c r="I342" s="70">
        <v>324.17144242386786</v>
      </c>
      <c r="J342" s="70">
        <v>343.94944987046102</v>
      </c>
      <c r="K342" s="69">
        <v>355.17833735218028</v>
      </c>
      <c r="L342" s="69">
        <v>305.87669028593166</v>
      </c>
      <c r="M342" s="265">
        <v>374.23764378909402</v>
      </c>
      <c r="N342" s="70">
        <v>357.41391311184395</v>
      </c>
      <c r="O342" s="70">
        <v>390.0257530582528</v>
      </c>
      <c r="P342" s="70">
        <v>406.97930425732255</v>
      </c>
      <c r="Q342" s="70">
        <v>437.51379868742612</v>
      </c>
      <c r="R342" s="70">
        <v>463.18264630638981</v>
      </c>
      <c r="S342" s="70">
        <v>484.41076494505967</v>
      </c>
      <c r="T342" s="265">
        <v>504.35138936320277</v>
      </c>
      <c r="U342" s="70">
        <v>380.92641656349076</v>
      </c>
      <c r="V342" s="70">
        <v>409.5847914922162</v>
      </c>
      <c r="W342" s="70">
        <v>421.11796070895133</v>
      </c>
      <c r="X342" s="70">
        <v>446.07110861270871</v>
      </c>
      <c r="Y342" s="70">
        <v>465.3133596232268</v>
      </c>
      <c r="Z342" s="70">
        <v>479.49924666368167</v>
      </c>
      <c r="AA342" s="70">
        <v>491.91296174757485</v>
      </c>
      <c r="BJ342" s="275"/>
    </row>
    <row r="343" spans="1:62" x14ac:dyDescent="0.25">
      <c r="A343" t="str">
        <f t="shared" si="15"/>
        <v>20. Verv. chemische producten</v>
      </c>
      <c r="B343" s="275">
        <v>20</v>
      </c>
      <c r="C343" s="99" t="s">
        <v>162</v>
      </c>
      <c r="D343" s="270"/>
      <c r="E343" s="70">
        <v>342.56926150642897</v>
      </c>
      <c r="F343" s="70">
        <v>319.73446558024546</v>
      </c>
      <c r="G343" s="70">
        <v>290.62658495039346</v>
      </c>
      <c r="H343" s="70">
        <v>281.27817658138014</v>
      </c>
      <c r="I343" s="70">
        <v>283.64032047835411</v>
      </c>
      <c r="J343" s="70">
        <v>294.75307726844233</v>
      </c>
      <c r="K343" s="69">
        <v>310.84822318936898</v>
      </c>
      <c r="L343" s="69">
        <v>276.07514636829694</v>
      </c>
      <c r="M343" s="265">
        <v>364.00785674885833</v>
      </c>
      <c r="N343" s="70">
        <v>355.52013181455771</v>
      </c>
      <c r="O343" s="70">
        <v>354.87386407616248</v>
      </c>
      <c r="P343" s="70">
        <v>354.16007007833508</v>
      </c>
      <c r="Q343" s="70">
        <v>357.86693333166335</v>
      </c>
      <c r="R343" s="70">
        <v>366.77479634262727</v>
      </c>
      <c r="S343" s="70">
        <v>381.71733348655749</v>
      </c>
      <c r="T343" s="265">
        <v>405.39183148561079</v>
      </c>
      <c r="U343" s="70">
        <v>383.88896754101194</v>
      </c>
      <c r="V343" s="70">
        <v>377.56901736220033</v>
      </c>
      <c r="W343" s="70">
        <v>371.28109005593944</v>
      </c>
      <c r="X343" s="70">
        <v>369.66276582138812</v>
      </c>
      <c r="Y343" s="70">
        <v>373.30561539062376</v>
      </c>
      <c r="Z343" s="70">
        <v>382.8140076967594</v>
      </c>
      <c r="AA343" s="70">
        <v>400.59159628898175</v>
      </c>
      <c r="AB343" s="17"/>
      <c r="BJ343" s="275"/>
    </row>
    <row r="344" spans="1:62" x14ac:dyDescent="0.25">
      <c r="A344" t="str">
        <f t="shared" si="15"/>
        <v>20. Verv. chemische producten</v>
      </c>
      <c r="B344" s="275">
        <v>20</v>
      </c>
      <c r="C344" s="99" t="s">
        <v>163</v>
      </c>
      <c r="D344" s="270"/>
      <c r="E344" s="70">
        <v>320.16130161239874</v>
      </c>
      <c r="F344" s="70">
        <v>316.22525505712395</v>
      </c>
      <c r="G344" s="70">
        <v>287.82074466780023</v>
      </c>
      <c r="H344" s="70">
        <v>279.17102263539402</v>
      </c>
      <c r="I344" s="70">
        <v>273.40709271037662</v>
      </c>
      <c r="J344" s="70">
        <v>280.79322872108509</v>
      </c>
      <c r="K344" s="69">
        <v>274.27395111296903</v>
      </c>
      <c r="L344" s="69">
        <v>219.66757304190691</v>
      </c>
      <c r="M344" s="265">
        <v>284.47231054051343</v>
      </c>
      <c r="N344" s="70">
        <v>268.76919118339111</v>
      </c>
      <c r="O344" s="70">
        <v>272.77833963532987</v>
      </c>
      <c r="P344" s="70">
        <v>286.84993143506762</v>
      </c>
      <c r="Q344" s="70">
        <v>296.49316812573397</v>
      </c>
      <c r="R344" s="70">
        <v>304.17339308388256</v>
      </c>
      <c r="S344" s="70">
        <v>311.93795492486925</v>
      </c>
      <c r="T344" s="265">
        <v>311.37091126514798</v>
      </c>
      <c r="U344" s="70">
        <v>295.16526017371166</v>
      </c>
      <c r="V344" s="70">
        <v>295.17293921250575</v>
      </c>
      <c r="W344" s="70">
        <v>305.84565142195476</v>
      </c>
      <c r="X344" s="70">
        <v>311.48931348710488</v>
      </c>
      <c r="Y344" s="70">
        <v>314.86949279600776</v>
      </c>
      <c r="Z344" s="70">
        <v>318.16945500763933</v>
      </c>
      <c r="AA344" s="70">
        <v>312.93144278512472</v>
      </c>
      <c r="BJ344" s="275"/>
    </row>
    <row r="345" spans="1:62" x14ac:dyDescent="0.25">
      <c r="A345" t="str">
        <f t="shared" si="15"/>
        <v>20. Verv. chemische producten</v>
      </c>
      <c r="B345" s="275">
        <v>20</v>
      </c>
      <c r="C345" s="99" t="s">
        <v>164</v>
      </c>
      <c r="D345" s="270"/>
      <c r="E345" s="70">
        <v>296.95452892622671</v>
      </c>
      <c r="F345" s="70">
        <v>273.05543635502602</v>
      </c>
      <c r="G345" s="70">
        <v>231.7229337376836</v>
      </c>
      <c r="H345" s="70">
        <v>216.68238371927632</v>
      </c>
      <c r="I345" s="70">
        <v>219.26651633825642</v>
      </c>
      <c r="J345" s="70">
        <v>229.15290785241996</v>
      </c>
      <c r="K345" s="69">
        <v>231.83266577490858</v>
      </c>
      <c r="L345" s="69">
        <v>177.20169647599548</v>
      </c>
      <c r="M345" s="265">
        <v>258.91379777463499</v>
      </c>
      <c r="N345" s="70">
        <v>238.39915084651895</v>
      </c>
      <c r="O345" s="70">
        <v>233.90530138117902</v>
      </c>
      <c r="P345" s="70">
        <v>226.04471920047348</v>
      </c>
      <c r="Q345" s="70">
        <v>220.80005874069258</v>
      </c>
      <c r="R345" s="70">
        <v>219.77985749734083</v>
      </c>
      <c r="S345" s="70">
        <v>220.42894783110683</v>
      </c>
      <c r="T345" s="265">
        <v>223.7170195444927</v>
      </c>
      <c r="U345" s="70">
        <v>269.22831923248589</v>
      </c>
      <c r="V345" s="70">
        <v>260.27772505082049</v>
      </c>
      <c r="W345" s="70">
        <v>247.84045858405761</v>
      </c>
      <c r="X345" s="70">
        <v>238.53819259698238</v>
      </c>
      <c r="Y345" s="70">
        <v>233.95241275837779</v>
      </c>
      <c r="Z345" s="70">
        <v>231.2007134584822</v>
      </c>
      <c r="AA345" s="70">
        <v>231.20672839142699</v>
      </c>
      <c r="BJ345" s="275"/>
    </row>
    <row r="346" spans="1:62" x14ac:dyDescent="0.25">
      <c r="A346" t="str">
        <f t="shared" si="15"/>
        <v>20. Verv. chemische producten</v>
      </c>
      <c r="B346" s="275">
        <v>20</v>
      </c>
      <c r="C346" s="99" t="s">
        <v>165</v>
      </c>
      <c r="D346" s="270"/>
      <c r="E346" s="70">
        <v>330.90745000015016</v>
      </c>
      <c r="F346" s="70">
        <v>305.89549744894066</v>
      </c>
      <c r="G346" s="70">
        <v>256.31795637617631</v>
      </c>
      <c r="H346" s="70">
        <v>230.84721535978332</v>
      </c>
      <c r="I346" s="70">
        <v>220.05312810293427</v>
      </c>
      <c r="J346" s="70">
        <v>215.36609499726265</v>
      </c>
      <c r="K346" s="69">
        <v>206.61482575311655</v>
      </c>
      <c r="L346" s="69">
        <v>138.67343328009832</v>
      </c>
      <c r="M346" s="265">
        <v>217.65553082079617</v>
      </c>
      <c r="N346" s="70">
        <v>197.14399536613601</v>
      </c>
      <c r="O346" s="70">
        <v>201.65168491245552</v>
      </c>
      <c r="P346" s="70">
        <v>206.64524741120113</v>
      </c>
      <c r="Q346" s="70">
        <v>210.49634871286466</v>
      </c>
      <c r="R346" s="70">
        <v>212.69250869845143</v>
      </c>
      <c r="S346" s="70">
        <v>211.71247484997357</v>
      </c>
      <c r="T346" s="265">
        <v>207.7216720785211</v>
      </c>
      <c r="U346" s="70">
        <v>228.14568707883706</v>
      </c>
      <c r="V346" s="70">
        <v>229.93837921455656</v>
      </c>
      <c r="W346" s="70">
        <v>232.17525619501583</v>
      </c>
      <c r="X346" s="70">
        <v>233.03222410610749</v>
      </c>
      <c r="Y346" s="70">
        <v>232.00882697976186</v>
      </c>
      <c r="Z346" s="70">
        <v>227.5514801494833</v>
      </c>
      <c r="AA346" s="70">
        <v>219.98644776335868</v>
      </c>
      <c r="BJ346" s="275"/>
    </row>
    <row r="347" spans="1:62" x14ac:dyDescent="0.25">
      <c r="A347" t="str">
        <f t="shared" si="15"/>
        <v>20. Verv. chemische producten</v>
      </c>
      <c r="B347" s="275">
        <v>20</v>
      </c>
      <c r="C347" s="99" t="s">
        <v>166</v>
      </c>
      <c r="D347" s="266"/>
      <c r="E347" s="70">
        <v>218.40444988763784</v>
      </c>
      <c r="F347" s="70">
        <v>223.22969791563995</v>
      </c>
      <c r="G347" s="70">
        <v>196.74262103953754</v>
      </c>
      <c r="H347" s="70">
        <v>187.13709532367704</v>
      </c>
      <c r="I347" s="70">
        <v>189.13545033947696</v>
      </c>
      <c r="J347" s="70">
        <v>198.42846019754208</v>
      </c>
      <c r="K347" s="69">
        <v>190.03244455314234</v>
      </c>
      <c r="L347" s="69">
        <v>104.64289689713551</v>
      </c>
      <c r="M347" s="265">
        <v>199.20418862600584</v>
      </c>
      <c r="N347" s="70">
        <v>166.23631857784136</v>
      </c>
      <c r="O347" s="70">
        <v>157.02927470255312</v>
      </c>
      <c r="P347" s="70">
        <v>150.39268826734698</v>
      </c>
      <c r="Q347" s="70">
        <v>144.91597066785872</v>
      </c>
      <c r="R347" s="70">
        <v>142.39410396032798</v>
      </c>
      <c r="S347" s="70">
        <v>141.7758703818794</v>
      </c>
      <c r="T347" s="265">
        <v>145.13461080921473</v>
      </c>
      <c r="U347" s="70">
        <v>203.39104374903457</v>
      </c>
      <c r="V347" s="70">
        <v>189.3073336071121</v>
      </c>
      <c r="W347" s="70">
        <v>178.64646932629995</v>
      </c>
      <c r="X347" s="70">
        <v>169.61523815445398</v>
      </c>
      <c r="Y347" s="70">
        <v>164.21828969303755</v>
      </c>
      <c r="Z347" s="70">
        <v>161.10638066026056</v>
      </c>
      <c r="AA347" s="70">
        <v>162.50334795681457</v>
      </c>
      <c r="BJ347" s="275"/>
    </row>
    <row r="348" spans="1:62" x14ac:dyDescent="0.25">
      <c r="A348" t="str">
        <f t="shared" si="15"/>
        <v>20. Verv. chemische producten</v>
      </c>
      <c r="B348" s="275">
        <v>20</v>
      </c>
      <c r="C348" s="99" t="s">
        <v>167</v>
      </c>
      <c r="D348" s="266"/>
      <c r="E348" s="70">
        <v>221.92722247976008</v>
      </c>
      <c r="F348" s="70">
        <v>226.09131592212407</v>
      </c>
      <c r="G348" s="70">
        <v>218.3796004113394</v>
      </c>
      <c r="H348" s="70">
        <v>230.73968324604536</v>
      </c>
      <c r="I348" s="70">
        <v>258.10758686412214</v>
      </c>
      <c r="J348" s="70">
        <v>291.164957179488</v>
      </c>
      <c r="K348" s="69">
        <v>312.04998286536608</v>
      </c>
      <c r="L348" s="69">
        <v>244.87925775812059</v>
      </c>
      <c r="M348" s="265">
        <v>370.06761980146717</v>
      </c>
      <c r="N348" s="70">
        <v>329.39240901525727</v>
      </c>
      <c r="O348" s="70">
        <v>319.47240882280499</v>
      </c>
      <c r="P348" s="70">
        <v>303.32584902964055</v>
      </c>
      <c r="Q348" s="70">
        <v>290.6632321254549</v>
      </c>
      <c r="R348" s="70">
        <v>276.56931716563179</v>
      </c>
      <c r="S348" s="70">
        <v>262.97900216945783</v>
      </c>
      <c r="T348" s="265">
        <v>248.55125473774115</v>
      </c>
      <c r="U348" s="70">
        <v>372.1339316407786</v>
      </c>
      <c r="V348" s="70">
        <v>355.63127151728258</v>
      </c>
      <c r="W348" s="70">
        <v>332.70314742436557</v>
      </c>
      <c r="X348" s="70">
        <v>314.1365626714217</v>
      </c>
      <c r="Y348" s="70">
        <v>294.51897987157963</v>
      </c>
      <c r="Z348" s="70">
        <v>275.93784266285206</v>
      </c>
      <c r="AA348" s="70">
        <v>256.97273841429723</v>
      </c>
      <c r="BJ348" s="275"/>
    </row>
    <row r="349" spans="1:62" x14ac:dyDescent="0.25">
      <c r="A349" t="str">
        <f t="shared" si="15"/>
        <v>20. Verv. chemische producten</v>
      </c>
      <c r="B349" s="275">
        <v>20</v>
      </c>
      <c r="C349" s="99" t="s">
        <v>168</v>
      </c>
      <c r="D349" s="266"/>
      <c r="E349" s="70">
        <v>185.76392423282033</v>
      </c>
      <c r="F349" s="70">
        <v>199.21298849128601</v>
      </c>
      <c r="G349" s="70">
        <v>220.59031733185577</v>
      </c>
      <c r="H349" s="70">
        <v>245.23842741500206</v>
      </c>
      <c r="I349" s="70">
        <v>286.23146468799303</v>
      </c>
      <c r="J349" s="70">
        <v>336.34750484249957</v>
      </c>
      <c r="K349" s="69">
        <v>385.17629190248016</v>
      </c>
      <c r="L349" s="69">
        <v>392.04456375685913</v>
      </c>
      <c r="M349" s="265">
        <v>478.68506126260093</v>
      </c>
      <c r="N349" s="70">
        <v>535.63282004742405</v>
      </c>
      <c r="O349" s="70">
        <v>574.28420255891979</v>
      </c>
      <c r="P349" s="70">
        <v>601.79124441547833</v>
      </c>
      <c r="Q349" s="70">
        <v>611.13820403253158</v>
      </c>
      <c r="R349" s="70">
        <v>605.30249229120466</v>
      </c>
      <c r="S349" s="70">
        <v>581.6256355808739</v>
      </c>
      <c r="T349" s="265">
        <v>564.11770875940192</v>
      </c>
      <c r="U349" s="70">
        <v>554.60892731892613</v>
      </c>
      <c r="V349" s="70">
        <v>585.90532789211773</v>
      </c>
      <c r="W349" s="70">
        <v>604.960952091374</v>
      </c>
      <c r="X349" s="70">
        <v>605.34340262544424</v>
      </c>
      <c r="Y349" s="70">
        <v>590.76634105970936</v>
      </c>
      <c r="Z349" s="70">
        <v>559.329496593518</v>
      </c>
      <c r="AA349" s="70">
        <v>534.53336328536568</v>
      </c>
      <c r="BJ349" s="275"/>
    </row>
    <row r="350" spans="1:62" x14ac:dyDescent="0.25">
      <c r="A350" t="str">
        <f t="shared" si="15"/>
        <v>20. Verv. chemische producten</v>
      </c>
      <c r="B350" s="275">
        <v>20</v>
      </c>
      <c r="C350" s="99" t="s">
        <v>169</v>
      </c>
      <c r="D350" s="266"/>
      <c r="E350" s="70">
        <v>9.0261745180920379</v>
      </c>
      <c r="F350" s="70">
        <v>10.376529344934774</v>
      </c>
      <c r="G350" s="70">
        <v>12.920416221792026</v>
      </c>
      <c r="H350" s="70">
        <v>13.857573286920699</v>
      </c>
      <c r="I350" s="70">
        <v>15.235748897162729</v>
      </c>
      <c r="J350" s="70">
        <v>14.9960084534245</v>
      </c>
      <c r="K350" s="69">
        <v>20.46768685856382</v>
      </c>
      <c r="L350" s="69">
        <v>22.219682934301716</v>
      </c>
      <c r="M350" s="265">
        <v>23.807393627362497</v>
      </c>
      <c r="N350" s="70">
        <v>31.715872684300848</v>
      </c>
      <c r="O350" s="70">
        <v>38.987103669235971</v>
      </c>
      <c r="P350" s="70">
        <v>115.00931237634164</v>
      </c>
      <c r="Q350" s="70">
        <v>125.95039559318924</v>
      </c>
      <c r="R350" s="70">
        <v>138.06657979606672</v>
      </c>
      <c r="S350" s="70">
        <v>167.0340482748139</v>
      </c>
      <c r="T350" s="265">
        <v>167.82028491329078</v>
      </c>
      <c r="U350" s="70">
        <v>32.404085979840922</v>
      </c>
      <c r="V350" s="70">
        <v>39.248673579068331</v>
      </c>
      <c r="W350" s="70">
        <v>114.08220836171074</v>
      </c>
      <c r="X350" s="70">
        <v>123.1020683087017</v>
      </c>
      <c r="Y350" s="70">
        <v>132.96437050058321</v>
      </c>
      <c r="Z350" s="70">
        <v>158.50122512791961</v>
      </c>
      <c r="AA350" s="70">
        <v>156.910848870054</v>
      </c>
      <c r="BJ350" s="275"/>
    </row>
    <row r="351" spans="1:62" x14ac:dyDescent="0.25">
      <c r="A351" t="str">
        <f t="shared" si="15"/>
        <v>20. Verv. chemische producten</v>
      </c>
      <c r="B351" s="275">
        <v>20</v>
      </c>
      <c r="C351" s="99" t="s">
        <v>26</v>
      </c>
      <c r="D351" s="270"/>
      <c r="E351" s="70">
        <v>416.71732123067244</v>
      </c>
      <c r="F351" s="70">
        <v>435.68083375834487</v>
      </c>
      <c r="G351" s="70">
        <v>451.89033396498724</v>
      </c>
      <c r="H351" s="70">
        <v>489.83568394796811</v>
      </c>
      <c r="I351" s="70">
        <v>559.57480044927786</v>
      </c>
      <c r="J351" s="70">
        <v>642.50847047541208</v>
      </c>
      <c r="K351" s="69">
        <v>717.6939616264101</v>
      </c>
      <c r="L351" s="69">
        <v>659.14350444928141</v>
      </c>
      <c r="M351" s="265">
        <v>872.5600746914306</v>
      </c>
      <c r="N351" s="70">
        <v>896.74110174698217</v>
      </c>
      <c r="O351" s="70">
        <v>932.74371505096065</v>
      </c>
      <c r="P351" s="70">
        <v>1020.1264058214605</v>
      </c>
      <c r="Q351" s="70">
        <v>1027.7518317511758</v>
      </c>
      <c r="R351" s="70">
        <v>1019.9383892529031</v>
      </c>
      <c r="S351" s="70">
        <v>1011.6386860251456</v>
      </c>
      <c r="T351" s="265">
        <v>980.4892484104339</v>
      </c>
      <c r="U351" s="70">
        <v>959.14694493954573</v>
      </c>
      <c r="V351" s="70">
        <v>980.78527298846859</v>
      </c>
      <c r="W351" s="70">
        <v>1051.7463078774504</v>
      </c>
      <c r="X351" s="70">
        <v>1042.5820336055676</v>
      </c>
      <c r="Y351" s="70">
        <v>1018.2496914318722</v>
      </c>
      <c r="Z351" s="70">
        <v>993.76856438428968</v>
      </c>
      <c r="AA351" s="70">
        <v>948.41695056971685</v>
      </c>
      <c r="BJ351" s="275"/>
    </row>
    <row r="352" spans="1:62" x14ac:dyDescent="0.25">
      <c r="A352" t="str">
        <f t="shared" si="15"/>
        <v>20. Verv. chemische producten</v>
      </c>
      <c r="B352" s="275">
        <v>20</v>
      </c>
      <c r="C352" s="99" t="s">
        <v>19</v>
      </c>
      <c r="D352" s="270"/>
      <c r="E352" s="70">
        <v>2431.75480153116</v>
      </c>
      <c r="F352" s="70">
        <v>2380.4610919760485</v>
      </c>
      <c r="G352" s="70">
        <v>2204.5424965186121</v>
      </c>
      <c r="H352" s="70">
        <v>2184.6435487572926</v>
      </c>
      <c r="I352" s="70">
        <v>2268.8723450625639</v>
      </c>
      <c r="J352" s="70">
        <v>2409.0572910892492</v>
      </c>
      <c r="K352" s="69">
        <v>2483.5300156815752</v>
      </c>
      <c r="L352" s="69">
        <v>2062.3876434595668</v>
      </c>
      <c r="M352" s="265">
        <v>2796.2441908315409</v>
      </c>
      <c r="N352" s="70">
        <v>2699.0129256428022</v>
      </c>
      <c r="O352" s="70">
        <v>2781.7602290392947</v>
      </c>
      <c r="P352" s="70">
        <v>2900.3286934932767</v>
      </c>
      <c r="Q352" s="70">
        <v>2963.6599736931889</v>
      </c>
      <c r="R352" s="70">
        <v>3012.4706143335338</v>
      </c>
      <c r="S352" s="70">
        <v>3060.1516373197069</v>
      </c>
      <c r="T352" s="265">
        <v>3086.9128404263029</v>
      </c>
      <c r="U352" s="70">
        <v>2948.8503065840746</v>
      </c>
      <c r="V352" s="70">
        <v>2988.8183812624993</v>
      </c>
      <c r="W352" s="70">
        <v>3061.7681837112068</v>
      </c>
      <c r="X352" s="70">
        <v>3079.1040763086494</v>
      </c>
      <c r="Y352" s="70">
        <v>3081.5965367474278</v>
      </c>
      <c r="Z352" s="70">
        <v>3082.3151921957274</v>
      </c>
      <c r="AA352" s="70">
        <v>3063.2161432425332</v>
      </c>
      <c r="BJ352" s="275"/>
    </row>
    <row r="353" spans="1:62" x14ac:dyDescent="0.25">
      <c r="A353" t="str">
        <f t="shared" si="15"/>
        <v>20. Verv. chemische producten</v>
      </c>
      <c r="B353" s="275">
        <v>20</v>
      </c>
      <c r="C353" s="99" t="s">
        <v>20</v>
      </c>
      <c r="D353" s="270"/>
      <c r="E353" s="267">
        <v>0.17136486004603976</v>
      </c>
      <c r="F353" s="267">
        <v>0.18302371554272334</v>
      </c>
      <c r="G353" s="267">
        <v>0.20498145745822874</v>
      </c>
      <c r="H353" s="267">
        <v>0.22421766893121081</v>
      </c>
      <c r="I353" s="267">
        <v>0.24663124025774472</v>
      </c>
      <c r="J353" s="267">
        <v>0.26670535103169069</v>
      </c>
      <c r="K353" s="333">
        <v>0.28898139225003389</v>
      </c>
      <c r="L353" s="333">
        <v>0.31960214004366144</v>
      </c>
      <c r="M353" s="268">
        <v>0.31204716582064695</v>
      </c>
      <c r="N353" s="267">
        <v>0.33224779815880745</v>
      </c>
      <c r="O353" s="267">
        <v>0.33530701363614357</v>
      </c>
      <c r="P353" s="267">
        <v>0.35172786040080778</v>
      </c>
      <c r="Q353" s="267">
        <v>0.34678466520247753</v>
      </c>
      <c r="R353" s="267">
        <v>0.33857206254559596</v>
      </c>
      <c r="S353" s="267">
        <v>0.33058449577721216</v>
      </c>
      <c r="T353" s="268">
        <v>0.31762777217740568</v>
      </c>
      <c r="U353" s="267">
        <v>0.32526132058924828</v>
      </c>
      <c r="V353" s="267">
        <v>0.32815151269719423</v>
      </c>
      <c r="W353" s="267">
        <v>0.34350945100050512</v>
      </c>
      <c r="X353" s="267">
        <v>0.33859915344448371</v>
      </c>
      <c r="Y353" s="267">
        <v>0.33042926914326598</v>
      </c>
      <c r="Z353" s="267">
        <v>0.32240978044700408</v>
      </c>
      <c r="AA353" s="267">
        <v>0.30961476638268842</v>
      </c>
      <c r="BJ353" s="275"/>
    </row>
    <row r="354" spans="1:62" x14ac:dyDescent="0.25">
      <c r="A354" t="str">
        <f t="shared" si="15"/>
        <v>20. Verv. chemische producten</v>
      </c>
      <c r="B354" s="275">
        <v>20</v>
      </c>
      <c r="C354" s="99" t="s">
        <v>29</v>
      </c>
      <c r="D354" s="270"/>
      <c r="E354" s="70">
        <v>2221.75480153116</v>
      </c>
      <c r="F354" s="70">
        <v>2252.4610919760485</v>
      </c>
      <c r="G354" s="70">
        <v>2204.5424965186121</v>
      </c>
      <c r="H354" s="70">
        <v>2184.6435487572926</v>
      </c>
      <c r="I354" s="70">
        <v>2268.8723450625639</v>
      </c>
      <c r="J354" s="70">
        <v>2409.0572910892492</v>
      </c>
      <c r="K354" s="69">
        <v>2483.5300156815752</v>
      </c>
      <c r="L354" s="69">
        <v>2062.3876434595668</v>
      </c>
      <c r="M354" s="265">
        <v>2716.4467317158737</v>
      </c>
      <c r="N354" s="70">
        <v>2699.0129256428022</v>
      </c>
      <c r="O354" s="70">
        <v>2781.7602290392947</v>
      </c>
      <c r="P354" s="70">
        <v>2900.3286934932767</v>
      </c>
      <c r="Q354" s="70">
        <v>2963.6599736931889</v>
      </c>
      <c r="R354" s="70">
        <v>3012.4706143335338</v>
      </c>
      <c r="S354" s="70">
        <v>3060.1516373197069</v>
      </c>
      <c r="T354" s="265">
        <v>3086.9128404263029</v>
      </c>
      <c r="U354" s="70">
        <v>2682.7282392425154</v>
      </c>
      <c r="V354" s="70">
        <v>2724.7901710782971</v>
      </c>
      <c r="W354" s="70">
        <v>2799.8173561476251</v>
      </c>
      <c r="X354" s="70">
        <v>2819.2142864510024</v>
      </c>
      <c r="Y354" s="70">
        <v>2823.7515682834351</v>
      </c>
      <c r="Z354" s="70">
        <v>2826.4989564036027</v>
      </c>
      <c r="AA354" s="70">
        <v>2809.4126779870262</v>
      </c>
      <c r="BJ354" s="275"/>
    </row>
    <row r="355" spans="1:62" x14ac:dyDescent="0.25">
      <c r="A355" t="str">
        <f t="shared" si="15"/>
        <v>21. Vervaardiging van farmaceutische grondstoffen en producten</v>
      </c>
      <c r="B355" s="275">
        <v>21</v>
      </c>
      <c r="C355" s="99" t="s">
        <v>25</v>
      </c>
      <c r="D355" s="70">
        <v>10081</v>
      </c>
      <c r="E355" s="70">
        <v>10608</v>
      </c>
      <c r="F355" s="70">
        <v>11582</v>
      </c>
      <c r="G355" s="70">
        <v>11900</v>
      </c>
      <c r="H355" s="70">
        <v>12301</v>
      </c>
      <c r="I355" s="70">
        <v>12912</v>
      </c>
      <c r="J355" s="70">
        <v>13673</v>
      </c>
      <c r="K355" s="69">
        <v>14487</v>
      </c>
      <c r="L355" s="69">
        <v>15616</v>
      </c>
      <c r="M355" s="265">
        <v>16154.691202627186</v>
      </c>
      <c r="N355" s="70">
        <v>17023.688580561229</v>
      </c>
      <c r="O355" s="70">
        <v>17939.431292923793</v>
      </c>
      <c r="P355" s="70">
        <v>18904.433876980813</v>
      </c>
      <c r="Q355" s="70">
        <v>19921.346132645132</v>
      </c>
      <c r="R355" s="70">
        <v>20992.960398560008</v>
      </c>
      <c r="S355" s="70">
        <v>22122.219219580064</v>
      </c>
      <c r="T355" s="265">
        <v>23312.223426702938</v>
      </c>
      <c r="U355" s="70">
        <v>16603.746599002989</v>
      </c>
      <c r="V355" s="70">
        <v>17065.284483993702</v>
      </c>
      <c r="W355" s="70">
        <v>17539.651835997276</v>
      </c>
      <c r="X355" s="70">
        <v>18027.205278444151</v>
      </c>
      <c r="Y355" s="70">
        <v>18528.311347902363</v>
      </c>
      <c r="Z355" s="70">
        <v>19043.346769635064</v>
      </c>
      <c r="AA355" s="70">
        <v>19572.698740817879</v>
      </c>
      <c r="BJ355" s="275"/>
    </row>
    <row r="356" spans="1:62" x14ac:dyDescent="0.25">
      <c r="A356" t="str">
        <f t="shared" si="15"/>
        <v>21. Vervaardiging van farmaceutische grondstoffen en producten</v>
      </c>
      <c r="B356" s="275">
        <v>21</v>
      </c>
      <c r="C356" s="99" t="s">
        <v>154</v>
      </c>
      <c r="D356" s="266"/>
      <c r="E356" s="70">
        <v>527</v>
      </c>
      <c r="F356" s="70">
        <v>974</v>
      </c>
      <c r="G356" s="70">
        <v>318</v>
      </c>
      <c r="H356" s="70">
        <v>401</v>
      </c>
      <c r="I356" s="70">
        <v>611</v>
      </c>
      <c r="J356" s="70">
        <v>761</v>
      </c>
      <c r="K356" s="69">
        <v>814</v>
      </c>
      <c r="L356" s="69">
        <v>1129</v>
      </c>
      <c r="M356" s="265">
        <v>538.6912026271857</v>
      </c>
      <c r="N356" s="70">
        <v>868.99737793404347</v>
      </c>
      <c r="O356" s="70">
        <v>915.74271236256391</v>
      </c>
      <c r="P356" s="70">
        <v>965.0025840570197</v>
      </c>
      <c r="Q356" s="70">
        <v>1016.9122556643197</v>
      </c>
      <c r="R356" s="70">
        <v>1071.6142659148754</v>
      </c>
      <c r="S356" s="70">
        <v>1129.2588210200556</v>
      </c>
      <c r="T356" s="265">
        <v>1190.0042071228745</v>
      </c>
      <c r="U356" s="70">
        <v>449.05539637580296</v>
      </c>
      <c r="V356" s="70">
        <v>461.53788499071379</v>
      </c>
      <c r="W356" s="70">
        <v>474.36735200357361</v>
      </c>
      <c r="X356" s="70">
        <v>487.55344244687512</v>
      </c>
      <c r="Y356" s="70">
        <v>501.106069458212</v>
      </c>
      <c r="Z356" s="70">
        <v>515.03542173270034</v>
      </c>
      <c r="AA356" s="70">
        <v>529.35197118281576</v>
      </c>
      <c r="BJ356" s="275"/>
    </row>
    <row r="357" spans="1:62" x14ac:dyDescent="0.25">
      <c r="A357" t="str">
        <f t="shared" si="15"/>
        <v>21. Vervaardiging van farmaceutische grondstoffen en producten</v>
      </c>
      <c r="B357" s="275">
        <v>21</v>
      </c>
      <c r="C357" s="99" t="s">
        <v>155</v>
      </c>
      <c r="D357" s="266"/>
      <c r="E357" s="267">
        <v>1.0522765598650927</v>
      </c>
      <c r="F357" s="267">
        <v>1.0918174962292608</v>
      </c>
      <c r="G357" s="267">
        <v>1.0274563978587463</v>
      </c>
      <c r="H357" s="267">
        <v>1.0336974789915967</v>
      </c>
      <c r="I357" s="267">
        <v>1.0496707584749208</v>
      </c>
      <c r="J357" s="267">
        <v>1.0589374225526642</v>
      </c>
      <c r="K357" s="333">
        <v>1.0595333869670154</v>
      </c>
      <c r="L357" s="333">
        <v>1.077931938979775</v>
      </c>
      <c r="M357" s="268">
        <v>1.0344961067256138</v>
      </c>
      <c r="N357" s="267">
        <v>1.0537922617668309</v>
      </c>
      <c r="O357" s="267">
        <v>1.0537922617668312</v>
      </c>
      <c r="P357" s="267">
        <v>1.0537922617668301</v>
      </c>
      <c r="Q357" s="267">
        <v>1.0537922617668321</v>
      </c>
      <c r="R357" s="267">
        <v>1.0537922617668301</v>
      </c>
      <c r="S357" s="267">
        <v>1.0537922617668309</v>
      </c>
      <c r="T357" s="268">
        <v>1.0537922617668312</v>
      </c>
      <c r="U357" s="267">
        <v>1.0277972132517628</v>
      </c>
      <c r="V357" s="267">
        <v>1.0277972132517625</v>
      </c>
      <c r="W357" s="267">
        <v>1.027797213251763</v>
      </c>
      <c r="X357" s="267">
        <v>1.0277972132517621</v>
      </c>
      <c r="Y357" s="267">
        <v>1.0277972132517625</v>
      </c>
      <c r="Z357" s="267">
        <v>1.027797213251763</v>
      </c>
      <c r="AA357" s="267">
        <v>1.027797213251763</v>
      </c>
      <c r="BJ357" s="275"/>
    </row>
    <row r="358" spans="1:62" x14ac:dyDescent="0.25">
      <c r="A358" t="str">
        <f t="shared" si="15"/>
        <v>21. Vervaardiging van farmaceutische grondstoffen en producten</v>
      </c>
      <c r="B358" s="275">
        <v>21</v>
      </c>
      <c r="C358" s="99" t="s">
        <v>8</v>
      </c>
      <c r="D358" s="70">
        <v>12</v>
      </c>
      <c r="E358" s="70">
        <v>3</v>
      </c>
      <c r="F358" s="70">
        <v>2</v>
      </c>
      <c r="G358" s="70">
        <v>4</v>
      </c>
      <c r="H358" s="70">
        <v>10</v>
      </c>
      <c r="I358" s="70">
        <v>8</v>
      </c>
      <c r="J358" s="70">
        <v>10</v>
      </c>
      <c r="K358" s="69">
        <v>7</v>
      </c>
      <c r="L358" s="69">
        <v>25</v>
      </c>
      <c r="M358" s="265">
        <v>12.812506257786827</v>
      </c>
      <c r="N358" s="70">
        <v>13.9540388015609</v>
      </c>
      <c r="O358" s="70">
        <v>14.863580537073634</v>
      </c>
      <c r="P358" s="70">
        <v>15.998819900363605</v>
      </c>
      <c r="Q358" s="70">
        <v>17.207926655291711</v>
      </c>
      <c r="R358" s="70">
        <v>18.37925288617452</v>
      </c>
      <c r="S358" s="70">
        <v>19.525247197414625</v>
      </c>
      <c r="T358" s="265">
        <v>20.414948497530471</v>
      </c>
      <c r="U358" s="70">
        <v>13.609819234964814</v>
      </c>
      <c r="V358" s="70">
        <v>14.139312789473252</v>
      </c>
      <c r="W358" s="70">
        <v>14.843805038821792</v>
      </c>
      <c r="X358" s="70">
        <v>15.571780348869686</v>
      </c>
      <c r="Y358" s="70">
        <v>16.221462497506209</v>
      </c>
      <c r="Z358" s="70">
        <v>16.807809806627112</v>
      </c>
      <c r="AA358" s="70">
        <v>17.140177040933089</v>
      </c>
      <c r="BJ358" s="275"/>
    </row>
    <row r="359" spans="1:62" x14ac:dyDescent="0.25">
      <c r="A359" t="str">
        <f t="shared" si="15"/>
        <v>21. Vervaardiging van farmaceutische grondstoffen en producten</v>
      </c>
      <c r="B359" s="275">
        <v>21</v>
      </c>
      <c r="C359" s="99" t="s">
        <v>9</v>
      </c>
      <c r="D359" s="70">
        <v>353</v>
      </c>
      <c r="E359" s="70">
        <v>425</v>
      </c>
      <c r="F359" s="70">
        <v>463</v>
      </c>
      <c r="G359" s="70">
        <v>428</v>
      </c>
      <c r="H359" s="70">
        <v>415</v>
      </c>
      <c r="I359" s="70">
        <v>460</v>
      </c>
      <c r="J359" s="70">
        <v>533</v>
      </c>
      <c r="K359" s="69">
        <v>618</v>
      </c>
      <c r="L359" s="69">
        <v>766</v>
      </c>
      <c r="M359" s="265">
        <v>705.63691871588935</v>
      </c>
      <c r="N359" s="70">
        <v>768.50576658966884</v>
      </c>
      <c r="O359" s="70">
        <v>818.59793550475911</v>
      </c>
      <c r="P359" s="70">
        <v>881.12019229039561</v>
      </c>
      <c r="Q359" s="70">
        <v>947.71062727476942</v>
      </c>
      <c r="R359" s="70">
        <v>1012.2203348793151</v>
      </c>
      <c r="S359" s="70">
        <v>1075.3349104650204</v>
      </c>
      <c r="T359" s="265">
        <v>1124.3343857714003</v>
      </c>
      <c r="U359" s="70">
        <v>749.54819268121037</v>
      </c>
      <c r="V359" s="70">
        <v>778.70955992395272</v>
      </c>
      <c r="W359" s="70">
        <v>817.50881824918542</v>
      </c>
      <c r="X359" s="70">
        <v>857.60138439886009</v>
      </c>
      <c r="Y359" s="70">
        <v>893.38202717747163</v>
      </c>
      <c r="Z359" s="70">
        <v>925.67456231313031</v>
      </c>
      <c r="AA359" s="70">
        <v>943.97937999509259</v>
      </c>
      <c r="BJ359" s="275"/>
    </row>
    <row r="360" spans="1:62" x14ac:dyDescent="0.25">
      <c r="A360" t="str">
        <f t="shared" si="15"/>
        <v>21. Vervaardiging van farmaceutische grondstoffen en producten</v>
      </c>
      <c r="B360" s="275">
        <v>21</v>
      </c>
      <c r="C360" s="99" t="s">
        <v>10</v>
      </c>
      <c r="D360" s="70">
        <v>964</v>
      </c>
      <c r="E360" s="70">
        <v>1069</v>
      </c>
      <c r="F360" s="70">
        <v>1231</v>
      </c>
      <c r="G360" s="70">
        <v>1333</v>
      </c>
      <c r="H360" s="70">
        <v>1514</v>
      </c>
      <c r="I360" s="70">
        <v>1615</v>
      </c>
      <c r="J360" s="70">
        <v>1771</v>
      </c>
      <c r="K360" s="69">
        <v>1967</v>
      </c>
      <c r="L360" s="69">
        <v>2197</v>
      </c>
      <c r="M360" s="265">
        <v>2160.8845430571091</v>
      </c>
      <c r="N360" s="70">
        <v>2353.4089391126354</v>
      </c>
      <c r="O360" s="70">
        <v>2506.8070829254684</v>
      </c>
      <c r="P360" s="70">
        <v>2698.2701068995952</v>
      </c>
      <c r="Q360" s="70">
        <v>2902.1911856535812</v>
      </c>
      <c r="R360" s="70">
        <v>3099.7404157781493</v>
      </c>
      <c r="S360" s="70">
        <v>3293.0173081960643</v>
      </c>
      <c r="T360" s="265">
        <v>3443.0692768489353</v>
      </c>
      <c r="U360" s="70">
        <v>2295.3548218377077</v>
      </c>
      <c r="V360" s="70">
        <v>2384.6561977406677</v>
      </c>
      <c r="W360" s="70">
        <v>2503.4718596956113</v>
      </c>
      <c r="X360" s="70">
        <v>2626.2480413075155</v>
      </c>
      <c r="Y360" s="70">
        <v>2735.8197429436091</v>
      </c>
      <c r="Z360" s="70">
        <v>2834.7097502263332</v>
      </c>
      <c r="AA360" s="70">
        <v>2890.7649204467516</v>
      </c>
      <c r="BJ360" s="275"/>
    </row>
    <row r="361" spans="1:62" x14ac:dyDescent="0.25">
      <c r="A361" t="str">
        <f t="shared" si="15"/>
        <v>21. Vervaardiging van farmaceutische grondstoffen en producten</v>
      </c>
      <c r="B361" s="275">
        <v>21</v>
      </c>
      <c r="C361" s="99" t="s">
        <v>11</v>
      </c>
      <c r="D361" s="70">
        <v>1392</v>
      </c>
      <c r="E361" s="70">
        <v>1385</v>
      </c>
      <c r="F361" s="70">
        <v>1501</v>
      </c>
      <c r="G361" s="70">
        <v>1487</v>
      </c>
      <c r="H361" s="70">
        <v>1531</v>
      </c>
      <c r="I361" s="70">
        <v>1674</v>
      </c>
      <c r="J361" s="70">
        <v>1817</v>
      </c>
      <c r="K361" s="69">
        <v>2050</v>
      </c>
      <c r="L361" s="69">
        <v>2359</v>
      </c>
      <c r="M361" s="265">
        <v>2558.3678473647315</v>
      </c>
      <c r="N361" s="70">
        <v>2671.1210750914806</v>
      </c>
      <c r="O361" s="70">
        <v>2800.2088461250255</v>
      </c>
      <c r="P361" s="70">
        <v>2917.6441827728436</v>
      </c>
      <c r="Q361" s="70">
        <v>3014.5116888767802</v>
      </c>
      <c r="R361" s="70">
        <v>3147.1789834031424</v>
      </c>
      <c r="S361" s="70">
        <v>3382.0928330371203</v>
      </c>
      <c r="T361" s="265">
        <v>3616.893564343683</v>
      </c>
      <c r="U361" s="70">
        <v>2605.2296043947749</v>
      </c>
      <c r="V361" s="70">
        <v>2663.7611746682664</v>
      </c>
      <c r="W361" s="70">
        <v>2707.0084975922819</v>
      </c>
      <c r="X361" s="70">
        <v>2727.8890024705124</v>
      </c>
      <c r="Y361" s="70">
        <v>2777.6888521195947</v>
      </c>
      <c r="Z361" s="70">
        <v>2911.3881382035188</v>
      </c>
      <c r="AA361" s="70">
        <v>3036.7059725162417</v>
      </c>
      <c r="BJ361" s="275"/>
    </row>
    <row r="362" spans="1:62" x14ac:dyDescent="0.25">
      <c r="A362" t="str">
        <f t="shared" si="15"/>
        <v>21. Vervaardiging van farmaceutische grondstoffen en producten</v>
      </c>
      <c r="B362" s="275">
        <v>21</v>
      </c>
      <c r="C362" s="99" t="s">
        <v>12</v>
      </c>
      <c r="D362" s="70">
        <v>1620</v>
      </c>
      <c r="E362" s="70">
        <v>1652</v>
      </c>
      <c r="F362" s="70">
        <v>1806</v>
      </c>
      <c r="G362" s="70">
        <v>1792</v>
      </c>
      <c r="H362" s="70">
        <v>1813</v>
      </c>
      <c r="I362" s="70">
        <v>1793</v>
      </c>
      <c r="J362" s="70">
        <v>1837</v>
      </c>
      <c r="K362" s="69">
        <v>1870</v>
      </c>
      <c r="L362" s="69">
        <v>1951</v>
      </c>
      <c r="M362" s="265">
        <v>2056.5020502267071</v>
      </c>
      <c r="N362" s="70">
        <v>2253.4887304150575</v>
      </c>
      <c r="O362" s="70">
        <v>2429.619990226648</v>
      </c>
      <c r="P362" s="70">
        <v>2646.4202632393813</v>
      </c>
      <c r="Q362" s="70">
        <v>2917.0277025127325</v>
      </c>
      <c r="R362" s="70">
        <v>3163.5565425946538</v>
      </c>
      <c r="S362" s="70">
        <v>3302.981845191794</v>
      </c>
      <c r="T362" s="265">
        <v>3462.6056706095446</v>
      </c>
      <c r="U362" s="70">
        <v>2197.8994544252319</v>
      </c>
      <c r="V362" s="70">
        <v>2311.2302527433239</v>
      </c>
      <c r="W362" s="70">
        <v>2455.3652508720438</v>
      </c>
      <c r="X362" s="70">
        <v>2639.6738877968132</v>
      </c>
      <c r="Y362" s="70">
        <v>2792.1436269611572</v>
      </c>
      <c r="Z362" s="70">
        <v>2843.2874671147201</v>
      </c>
      <c r="AA362" s="70">
        <v>2907.1674721278769</v>
      </c>
      <c r="BJ362" s="275"/>
    </row>
    <row r="363" spans="1:62" x14ac:dyDescent="0.25">
      <c r="A363" t="str">
        <f t="shared" si="15"/>
        <v>21. Vervaardiging van farmaceutische grondstoffen en producten</v>
      </c>
      <c r="B363" s="275">
        <v>21</v>
      </c>
      <c r="C363" s="99" t="s">
        <v>13</v>
      </c>
      <c r="D363" s="70">
        <v>1765</v>
      </c>
      <c r="E363" s="70">
        <v>1807</v>
      </c>
      <c r="F363" s="70">
        <v>1837</v>
      </c>
      <c r="G363" s="70">
        <v>1842</v>
      </c>
      <c r="H363" s="70">
        <v>1818</v>
      </c>
      <c r="I363" s="70">
        <v>1864</v>
      </c>
      <c r="J363" s="70">
        <v>1941</v>
      </c>
      <c r="K363" s="69">
        <v>1988</v>
      </c>
      <c r="L363" s="69">
        <v>2044</v>
      </c>
      <c r="M363" s="265">
        <v>2154.5797735759261</v>
      </c>
      <c r="N363" s="70">
        <v>2165.3087366162076</v>
      </c>
      <c r="O363" s="70">
        <v>2221.7562883980008</v>
      </c>
      <c r="P363" s="70">
        <v>2314.580731798706</v>
      </c>
      <c r="Q363" s="70">
        <v>2412.5142211116327</v>
      </c>
      <c r="R363" s="70">
        <v>2542.9730609519011</v>
      </c>
      <c r="S363" s="70">
        <v>2786.5574624506025</v>
      </c>
      <c r="T363" s="265">
        <v>3004.3530386052762</v>
      </c>
      <c r="U363" s="70">
        <v>2111.8946931651139</v>
      </c>
      <c r="V363" s="70">
        <v>2113.4952661832358</v>
      </c>
      <c r="W363" s="70">
        <v>2147.4824607940445</v>
      </c>
      <c r="X363" s="70">
        <v>2183.1300360710393</v>
      </c>
      <c r="Y363" s="70">
        <v>2244.4188779528713</v>
      </c>
      <c r="Z363" s="70">
        <v>2398.7367417457699</v>
      </c>
      <c r="AA363" s="70">
        <v>2522.4233595979404</v>
      </c>
      <c r="BJ363" s="275"/>
    </row>
    <row r="364" spans="1:62" x14ac:dyDescent="0.25">
      <c r="A364" t="str">
        <f t="shared" si="15"/>
        <v>21. Vervaardiging van farmaceutische grondstoffen en producten</v>
      </c>
      <c r="B364" s="275">
        <v>21</v>
      </c>
      <c r="C364" s="99" t="s">
        <v>14</v>
      </c>
      <c r="D364" s="70">
        <v>1667</v>
      </c>
      <c r="E364" s="70">
        <v>1726</v>
      </c>
      <c r="F364" s="70">
        <v>1886</v>
      </c>
      <c r="G364" s="70">
        <v>1917</v>
      </c>
      <c r="H364" s="70">
        <v>1915</v>
      </c>
      <c r="I364" s="70">
        <v>1960</v>
      </c>
      <c r="J364" s="70">
        <v>1971</v>
      </c>
      <c r="K364" s="69">
        <v>1946</v>
      </c>
      <c r="L364" s="69">
        <v>2008</v>
      </c>
      <c r="M364" s="265">
        <v>2062.7623304404865</v>
      </c>
      <c r="N364" s="70">
        <v>2189.2588583887346</v>
      </c>
      <c r="O364" s="70">
        <v>2327.3919401469852</v>
      </c>
      <c r="P364" s="70">
        <v>2431.9097089866591</v>
      </c>
      <c r="Q364" s="70">
        <v>2527.513617607472</v>
      </c>
      <c r="R364" s="70">
        <v>2664.2513297136866</v>
      </c>
      <c r="S364" s="70">
        <v>2677.518257398187</v>
      </c>
      <c r="T364" s="265">
        <v>2747.3186271677982</v>
      </c>
      <c r="U364" s="70">
        <v>2135.2540110382324</v>
      </c>
      <c r="V364" s="70">
        <v>2213.9835380416412</v>
      </c>
      <c r="W364" s="70">
        <v>2256.34101871448</v>
      </c>
      <c r="X364" s="70">
        <v>2287.1951787438261</v>
      </c>
      <c r="Y364" s="70">
        <v>2351.4586417923283</v>
      </c>
      <c r="Z364" s="70">
        <v>2304.8731301122398</v>
      </c>
      <c r="AA364" s="70">
        <v>2306.619958566419</v>
      </c>
      <c r="BJ364" s="275"/>
    </row>
    <row r="365" spans="1:62" x14ac:dyDescent="0.25">
      <c r="A365" t="str">
        <f t="shared" si="15"/>
        <v>21. Vervaardiging van farmaceutische grondstoffen en producten</v>
      </c>
      <c r="B365" s="275">
        <v>21</v>
      </c>
      <c r="C365" s="99" t="s">
        <v>15</v>
      </c>
      <c r="D365" s="70">
        <v>1350</v>
      </c>
      <c r="E365" s="70">
        <v>1464</v>
      </c>
      <c r="F365" s="70">
        <v>1544</v>
      </c>
      <c r="G365" s="70">
        <v>1615</v>
      </c>
      <c r="H365" s="70">
        <v>1684</v>
      </c>
      <c r="I365" s="70">
        <v>1739</v>
      </c>
      <c r="J365" s="70">
        <v>1805</v>
      </c>
      <c r="K365" s="69">
        <v>1921</v>
      </c>
      <c r="L365" s="69">
        <v>1957</v>
      </c>
      <c r="M365" s="265">
        <v>2004.7589064169015</v>
      </c>
      <c r="N365" s="70">
        <v>2073.3129063683591</v>
      </c>
      <c r="O365" s="70">
        <v>2123.1682976542234</v>
      </c>
      <c r="P365" s="70">
        <v>2156.1828101594306</v>
      </c>
      <c r="Q365" s="70">
        <v>2244.0882726766558</v>
      </c>
      <c r="R365" s="70">
        <v>2305.0163079352978</v>
      </c>
      <c r="S365" s="70">
        <v>2449.793101390349</v>
      </c>
      <c r="T365" s="265">
        <v>2605.1694781153942</v>
      </c>
      <c r="U365" s="70">
        <v>2022.1682248752545</v>
      </c>
      <c r="V365" s="70">
        <v>2019.7112391828077</v>
      </c>
      <c r="W365" s="70">
        <v>2000.5198796780116</v>
      </c>
      <c r="X365" s="70">
        <v>2030.7181896808763</v>
      </c>
      <c r="Y365" s="70">
        <v>2034.3991035369693</v>
      </c>
      <c r="Z365" s="70">
        <v>2108.8417522933182</v>
      </c>
      <c r="AA365" s="70">
        <v>2187.2730211361868</v>
      </c>
      <c r="BJ365" s="275"/>
    </row>
    <row r="366" spans="1:62" x14ac:dyDescent="0.25">
      <c r="A366" t="str">
        <f t="shared" si="15"/>
        <v>21. Vervaardiging van farmaceutische grondstoffen en producten</v>
      </c>
      <c r="B366" s="275">
        <v>21</v>
      </c>
      <c r="C366" s="99" t="s">
        <v>16</v>
      </c>
      <c r="D366" s="70">
        <v>782</v>
      </c>
      <c r="E366" s="70">
        <v>888</v>
      </c>
      <c r="F366" s="70">
        <v>1076</v>
      </c>
      <c r="G366" s="70">
        <v>1190</v>
      </c>
      <c r="H366" s="70">
        <v>1266</v>
      </c>
      <c r="I366" s="70">
        <v>1371</v>
      </c>
      <c r="J366" s="70">
        <v>1473</v>
      </c>
      <c r="K366" s="69">
        <v>1490</v>
      </c>
      <c r="L366" s="69">
        <v>1589</v>
      </c>
      <c r="M366" s="265">
        <v>1656.5273480418596</v>
      </c>
      <c r="N366" s="70">
        <v>1705.343303231439</v>
      </c>
      <c r="O366" s="70">
        <v>1764.600123430283</v>
      </c>
      <c r="P366" s="70">
        <v>1871.6750398637066</v>
      </c>
      <c r="Q366" s="70">
        <v>1933.9512917653469</v>
      </c>
      <c r="R366" s="70">
        <v>1982.362907649826</v>
      </c>
      <c r="S366" s="70">
        <v>2047.2150825898352</v>
      </c>
      <c r="T366" s="265">
        <v>2094.8364007570935</v>
      </c>
      <c r="U366" s="70">
        <v>1663.2757311769415</v>
      </c>
      <c r="V366" s="70">
        <v>1678.6152590414845</v>
      </c>
      <c r="W366" s="70">
        <v>1736.5517932441085</v>
      </c>
      <c r="X366" s="70">
        <v>1750.0693328165673</v>
      </c>
      <c r="Y366" s="70">
        <v>1749.6263728477493</v>
      </c>
      <c r="Z366" s="70">
        <v>1762.2927583720668</v>
      </c>
      <c r="AA366" s="70">
        <v>1758.8027119005994</v>
      </c>
      <c r="BJ366" s="275"/>
    </row>
    <row r="367" spans="1:62" x14ac:dyDescent="0.25">
      <c r="A367" t="str">
        <f t="shared" si="15"/>
        <v>21. Vervaardiging van farmaceutische grondstoffen en producten</v>
      </c>
      <c r="B367" s="275">
        <v>21</v>
      </c>
      <c r="C367" s="99" t="s">
        <v>17</v>
      </c>
      <c r="D367" s="70">
        <v>170</v>
      </c>
      <c r="E367" s="70">
        <v>185</v>
      </c>
      <c r="F367" s="70">
        <v>232</v>
      </c>
      <c r="G367" s="70">
        <v>286</v>
      </c>
      <c r="H367" s="70">
        <v>328</v>
      </c>
      <c r="I367" s="70">
        <v>415</v>
      </c>
      <c r="J367" s="70">
        <v>502</v>
      </c>
      <c r="K367" s="69">
        <v>613</v>
      </c>
      <c r="L367" s="69">
        <v>703</v>
      </c>
      <c r="M367" s="265">
        <v>753.34277606395165</v>
      </c>
      <c r="N367" s="70">
        <v>791.46825257318619</v>
      </c>
      <c r="O367" s="70">
        <v>836.66193848371529</v>
      </c>
      <c r="P367" s="70">
        <v>840.44821305084895</v>
      </c>
      <c r="Q367" s="70">
        <v>865.96390779024443</v>
      </c>
      <c r="R367" s="70">
        <v>909.06315994991655</v>
      </c>
      <c r="S367" s="70">
        <v>931.6919709342742</v>
      </c>
      <c r="T367" s="265">
        <v>965.51816906450244</v>
      </c>
      <c r="U367" s="70">
        <v>771.94423785962158</v>
      </c>
      <c r="V367" s="70">
        <v>795.89334600512927</v>
      </c>
      <c r="W367" s="70">
        <v>779.7731018566858</v>
      </c>
      <c r="X367" s="70">
        <v>783.62722205186788</v>
      </c>
      <c r="Y367" s="70">
        <v>802.33587558310126</v>
      </c>
      <c r="Z367" s="70">
        <v>802.02321064075079</v>
      </c>
      <c r="AA367" s="70">
        <v>810.63894704436984</v>
      </c>
      <c r="BJ367" s="275"/>
    </row>
    <row r="368" spans="1:62" x14ac:dyDescent="0.25">
      <c r="A368" t="str">
        <f t="shared" si="15"/>
        <v>21. Vervaardiging van farmaceutische grondstoffen en producten</v>
      </c>
      <c r="B368" s="275">
        <v>21</v>
      </c>
      <c r="C368" s="82" t="s">
        <v>156</v>
      </c>
      <c r="D368" s="70">
        <v>6</v>
      </c>
      <c r="E368" s="70">
        <v>4</v>
      </c>
      <c r="F368" s="70">
        <v>4</v>
      </c>
      <c r="G368" s="70">
        <v>6</v>
      </c>
      <c r="H368" s="70">
        <v>7</v>
      </c>
      <c r="I368" s="70">
        <v>13</v>
      </c>
      <c r="J368" s="70">
        <v>13</v>
      </c>
      <c r="K368" s="69">
        <v>17</v>
      </c>
      <c r="L368" s="69">
        <v>17</v>
      </c>
      <c r="M368" s="265">
        <v>28.516202465834823</v>
      </c>
      <c r="N368" s="70">
        <v>38.517973372898098</v>
      </c>
      <c r="O368" s="70">
        <v>95.755269491605205</v>
      </c>
      <c r="P368" s="70">
        <v>130.18380801889805</v>
      </c>
      <c r="Q368" s="70">
        <v>138.66569072061966</v>
      </c>
      <c r="R368" s="70">
        <v>148.21810281795183</v>
      </c>
      <c r="S368" s="70">
        <v>156.49120072940798</v>
      </c>
      <c r="T368" s="265">
        <v>227.70986692178414</v>
      </c>
      <c r="U368" s="70">
        <v>37.567808313940631</v>
      </c>
      <c r="V368" s="70">
        <v>91.089337673725069</v>
      </c>
      <c r="W368" s="70">
        <v>120.78535026199121</v>
      </c>
      <c r="X368" s="70">
        <v>125.48122275740745</v>
      </c>
      <c r="Y368" s="70">
        <v>130.81676449000446</v>
      </c>
      <c r="Z368" s="70">
        <v>134.71144880659281</v>
      </c>
      <c r="AA368" s="70">
        <v>191.18282044546064</v>
      </c>
      <c r="BJ368" s="275"/>
    </row>
    <row r="369" spans="1:62" x14ac:dyDescent="0.25">
      <c r="A369" t="str">
        <f t="shared" si="15"/>
        <v>21. Vervaardiging van farmaceutische grondstoffen en producten</v>
      </c>
      <c r="B369" s="275">
        <v>21</v>
      </c>
      <c r="C369" s="82" t="s">
        <v>6</v>
      </c>
      <c r="D369" s="70">
        <v>958</v>
      </c>
      <c r="E369" s="70">
        <v>1077</v>
      </c>
      <c r="F369" s="70">
        <v>1312</v>
      </c>
      <c r="G369" s="70">
        <v>1482</v>
      </c>
      <c r="H369" s="70">
        <v>1601</v>
      </c>
      <c r="I369" s="70">
        <v>1799</v>
      </c>
      <c r="J369" s="70">
        <v>1988</v>
      </c>
      <c r="K369" s="69">
        <v>2120</v>
      </c>
      <c r="L369" s="69">
        <v>2309</v>
      </c>
      <c r="M369" s="265">
        <v>2438.3863265716459</v>
      </c>
      <c r="N369" s="70">
        <v>2535.3295291775235</v>
      </c>
      <c r="O369" s="70">
        <v>2697.0173314056037</v>
      </c>
      <c r="P369" s="70">
        <v>2842.3070609334536</v>
      </c>
      <c r="Q369" s="70">
        <v>2938.580890276211</v>
      </c>
      <c r="R369" s="70">
        <v>3039.6441704176941</v>
      </c>
      <c r="S369" s="70">
        <v>3135.3982542535173</v>
      </c>
      <c r="T369" s="265">
        <v>3288.0644367433797</v>
      </c>
      <c r="U369" s="70">
        <v>2472.7877773505038</v>
      </c>
      <c r="V369" s="70">
        <v>2565.5979427203388</v>
      </c>
      <c r="W369" s="70">
        <v>2637.1102453627859</v>
      </c>
      <c r="X369" s="70">
        <v>2659.1777776258427</v>
      </c>
      <c r="Y369" s="70">
        <v>2682.7790129208552</v>
      </c>
      <c r="Z369" s="70">
        <v>2699.0274178194104</v>
      </c>
      <c r="AA369" s="70">
        <v>2760.6244793904298</v>
      </c>
      <c r="BJ369" s="275"/>
    </row>
    <row r="370" spans="1:62" x14ac:dyDescent="0.25">
      <c r="A370" t="str">
        <f t="shared" si="15"/>
        <v>21. Vervaardiging van farmaceutische grondstoffen en producten</v>
      </c>
      <c r="B370" s="275">
        <v>21</v>
      </c>
      <c r="C370" s="82" t="s">
        <v>157</v>
      </c>
      <c r="D370" s="267">
        <v>1.0512045639707865</v>
      </c>
      <c r="E370" s="266"/>
      <c r="F370" s="266"/>
      <c r="G370" s="266"/>
      <c r="H370" s="266"/>
      <c r="I370" s="266"/>
      <c r="J370" s="266"/>
      <c r="K370" s="334"/>
      <c r="L370" s="334"/>
      <c r="M370" s="269"/>
      <c r="N370" s="266"/>
      <c r="O370" s="266"/>
      <c r="P370" s="266"/>
      <c r="Q370" s="266"/>
      <c r="R370" s="266"/>
      <c r="S370" s="266"/>
      <c r="T370" s="269"/>
      <c r="U370" s="266"/>
      <c r="V370" s="266"/>
      <c r="W370" s="266"/>
      <c r="X370" s="266"/>
      <c r="Y370" s="266"/>
      <c r="Z370" s="266"/>
      <c r="AA370" s="266"/>
      <c r="BJ370" s="275"/>
    </row>
    <row r="371" spans="1:62" x14ac:dyDescent="0.25">
      <c r="A371" t="str">
        <f t="shared" si="15"/>
        <v>21. Vervaardiging van farmaceutische grondstoffen en producten</v>
      </c>
      <c r="B371" s="275">
        <v>21</v>
      </c>
      <c r="C371" s="5" t="s">
        <v>158</v>
      </c>
      <c r="D371" s="266"/>
      <c r="E371" s="267">
        <v>-5.3599794715308846E-4</v>
      </c>
      <c r="F371" s="267">
        <v>-2.0306466129237144E-2</v>
      </c>
      <c r="G371" s="267">
        <v>1.1874083056020113E-2</v>
      </c>
      <c r="H371" s="267">
        <v>8.7535424895949232E-3</v>
      </c>
      <c r="I371" s="267">
        <v>7.6690274793289603E-4</v>
      </c>
      <c r="J371" s="267">
        <v>-3.8664292909388331E-3</v>
      </c>
      <c r="K371" s="333">
        <v>-4.1644114981144176E-3</v>
      </c>
      <c r="L371" s="333">
        <v>-1.3363687504494237E-2</v>
      </c>
      <c r="M371" s="268">
        <v>8.3542286225863904E-3</v>
      </c>
      <c r="N371" s="267">
        <v>-1.2938488980221985E-3</v>
      </c>
      <c r="O371" s="267">
        <v>-1.2938488980223095E-3</v>
      </c>
      <c r="P371" s="267">
        <v>-1.2938488980217544E-3</v>
      </c>
      <c r="Q371" s="267">
        <v>-1.2938488980227536E-3</v>
      </c>
      <c r="R371" s="267">
        <v>-1.2938488980217544E-3</v>
      </c>
      <c r="S371" s="267">
        <v>-1.2938488980221985E-3</v>
      </c>
      <c r="T371" s="268">
        <v>-1.2938488980223095E-3</v>
      </c>
      <c r="U371" s="267">
        <v>1.1703675359511889E-2</v>
      </c>
      <c r="V371" s="267">
        <v>1.1703675359512E-2</v>
      </c>
      <c r="W371" s="267">
        <v>1.1703675359511778E-2</v>
      </c>
      <c r="X371" s="267">
        <v>1.1703675359512222E-2</v>
      </c>
      <c r="Y371" s="267">
        <v>1.1703675359512E-2</v>
      </c>
      <c r="Z371" s="267">
        <v>1.1703675359511778E-2</v>
      </c>
      <c r="AA371" s="267">
        <v>1.1703675359511778E-2</v>
      </c>
      <c r="BJ371" s="275"/>
    </row>
    <row r="372" spans="1:62" x14ac:dyDescent="0.25">
      <c r="A372" t="str">
        <f t="shared" si="15"/>
        <v>21. Vervaardiging van farmaceutische grondstoffen en producten</v>
      </c>
      <c r="B372" s="275">
        <v>21</v>
      </c>
      <c r="C372" s="5" t="s">
        <v>159</v>
      </c>
      <c r="D372" s="270"/>
      <c r="E372" s="70">
        <v>2.9273342584003967</v>
      </c>
      <c r="F372" s="70">
        <v>0.67252216005384702</v>
      </c>
      <c r="G372" s="70">
        <v>0.51270920507307927</v>
      </c>
      <c r="H372" s="70">
        <v>1.0129362478804578</v>
      </c>
      <c r="I372" s="70">
        <v>2.4524742222845237</v>
      </c>
      <c r="J372" s="70">
        <v>1.9249127215166453</v>
      </c>
      <c r="K372" s="69">
        <v>2.4031610798240508</v>
      </c>
      <c r="L372" s="69">
        <v>1.6178178238321768</v>
      </c>
      <c r="M372" s="265">
        <v>6.3208687025776475</v>
      </c>
      <c r="N372" s="70">
        <v>3.1158307386485902</v>
      </c>
      <c r="O372" s="70">
        <v>3.3934362373305742</v>
      </c>
      <c r="P372" s="70">
        <v>3.6146246637457509</v>
      </c>
      <c r="Q372" s="70">
        <v>3.8906997448184173</v>
      </c>
      <c r="R372" s="70">
        <v>4.1847383909282074</v>
      </c>
      <c r="S372" s="70">
        <v>4.4695893171825354</v>
      </c>
      <c r="T372" s="265">
        <v>4.7482798582394965</v>
      </c>
      <c r="U372" s="70">
        <v>3.2823615995339823</v>
      </c>
      <c r="V372" s="70">
        <v>3.4866205826278347</v>
      </c>
      <c r="W372" s="70">
        <v>3.6222684625625621</v>
      </c>
      <c r="X372" s="70">
        <v>3.8027482422329668</v>
      </c>
      <c r="Y372" s="70">
        <v>3.9892440109010057</v>
      </c>
      <c r="Z372" s="70">
        <v>4.1556823090513912</v>
      </c>
      <c r="AA372" s="70">
        <v>4.305895222335149</v>
      </c>
      <c r="BJ372" s="275"/>
    </row>
    <row r="373" spans="1:62" x14ac:dyDescent="0.25">
      <c r="A373" t="str">
        <f t="shared" si="15"/>
        <v>21. Vervaardiging van farmaceutische grondstoffen en producten</v>
      </c>
      <c r="B373" s="275">
        <v>21</v>
      </c>
      <c r="C373" s="5" t="s">
        <v>160</v>
      </c>
      <c r="D373" s="270"/>
      <c r="E373" s="70">
        <v>55.807916644031359</v>
      </c>
      <c r="F373" s="70">
        <v>58.788385509054294</v>
      </c>
      <c r="G373" s="70">
        <v>78.94435307440267</v>
      </c>
      <c r="H373" s="70">
        <v>71.641046036801868</v>
      </c>
      <c r="I373" s="70">
        <v>66.150577463455051</v>
      </c>
      <c r="J373" s="70">
        <v>71.192198908358336</v>
      </c>
      <c r="K373" s="69">
        <v>82.331266827390621</v>
      </c>
      <c r="L373" s="69">
        <v>89.775866000904188</v>
      </c>
      <c r="M373" s="265">
        <v>127.91151170915704</v>
      </c>
      <c r="N373" s="70">
        <v>111.02366395009069</v>
      </c>
      <c r="O373" s="70">
        <v>120.91533720886775</v>
      </c>
      <c r="P373" s="70">
        <v>128.79675041253216</v>
      </c>
      <c r="Q373" s="70">
        <v>138.63389164289913</v>
      </c>
      <c r="R373" s="70">
        <v>149.11111283116978</v>
      </c>
      <c r="S373" s="70">
        <v>159.26095605598138</v>
      </c>
      <c r="T373" s="265">
        <v>169.19129167806236</v>
      </c>
      <c r="U373" s="70">
        <v>120.19519691811207</v>
      </c>
      <c r="V373" s="70">
        <v>127.67485689790976</v>
      </c>
      <c r="W373" s="70">
        <v>132.64208038803147</v>
      </c>
      <c r="X373" s="70">
        <v>139.2509813270085</v>
      </c>
      <c r="Y373" s="70">
        <v>146.080178829999</v>
      </c>
      <c r="Z373" s="70">
        <v>152.17490161244356</v>
      </c>
      <c r="AA373" s="70">
        <v>157.67547494791881</v>
      </c>
      <c r="BJ373" s="275"/>
    </row>
    <row r="374" spans="1:62" x14ac:dyDescent="0.25">
      <c r="A374" t="str">
        <f t="shared" si="15"/>
        <v>21. Vervaardiging van farmaceutische grondstoffen en producten</v>
      </c>
      <c r="B374" s="275">
        <v>21</v>
      </c>
      <c r="C374" s="5" t="s">
        <v>161</v>
      </c>
      <c r="D374" s="270"/>
      <c r="E374" s="70">
        <v>115.50896684140285</v>
      </c>
      <c r="F374" s="70">
        <v>106.95570722440988</v>
      </c>
      <c r="G374" s="70">
        <v>162.77840533914573</v>
      </c>
      <c r="H374" s="70">
        <v>172.10645615694651</v>
      </c>
      <c r="I374" s="70">
        <v>183.38397733481239</v>
      </c>
      <c r="J374" s="70">
        <v>188.1348196130491</v>
      </c>
      <c r="K374" s="69">
        <v>205.77986826942637</v>
      </c>
      <c r="L374" s="69">
        <v>210.45894893224462</v>
      </c>
      <c r="M374" s="265">
        <v>282.782035398782</v>
      </c>
      <c r="N374" s="70">
        <v>257.28513200105152</v>
      </c>
      <c r="O374" s="70">
        <v>280.20799699711029</v>
      </c>
      <c r="P374" s="70">
        <v>298.47230538249397</v>
      </c>
      <c r="Q374" s="70">
        <v>321.26879839956501</v>
      </c>
      <c r="R374" s="70">
        <v>345.54860632988414</v>
      </c>
      <c r="S374" s="70">
        <v>369.06975183143703</v>
      </c>
      <c r="T374" s="265">
        <v>392.08221260277645</v>
      </c>
      <c r="U374" s="70">
        <v>285.37128126716669</v>
      </c>
      <c r="V374" s="70">
        <v>303.12972924684618</v>
      </c>
      <c r="W374" s="70">
        <v>314.92307014616784</v>
      </c>
      <c r="X374" s="70">
        <v>330.61413415772392</v>
      </c>
      <c r="Y374" s="70">
        <v>346.82823331829729</v>
      </c>
      <c r="Z374" s="70">
        <v>361.29851910333849</v>
      </c>
      <c r="AA374" s="70">
        <v>374.35815626602817</v>
      </c>
      <c r="BJ374" s="275"/>
    </row>
    <row r="375" spans="1:62" x14ac:dyDescent="0.25">
      <c r="A375" t="str">
        <f t="shared" si="15"/>
        <v>21. Vervaardiging van farmaceutische grondstoffen en producten</v>
      </c>
      <c r="B375" s="275">
        <v>21</v>
      </c>
      <c r="C375" s="5" t="s">
        <v>162</v>
      </c>
      <c r="D375" s="270"/>
      <c r="E375" s="70">
        <v>119.83944462695453</v>
      </c>
      <c r="F375" s="70">
        <v>91.854705309431424</v>
      </c>
      <c r="G375" s="70">
        <v>147.85095571296037</v>
      </c>
      <c r="H375" s="70">
        <v>141.8316889859683</v>
      </c>
      <c r="I375" s="70">
        <v>133.80091174281702</v>
      </c>
      <c r="J375" s="70">
        <v>138.54212108102126</v>
      </c>
      <c r="K375" s="69">
        <v>149.83552810030011</v>
      </c>
      <c r="L375" s="69">
        <v>150.19092425605467</v>
      </c>
      <c r="M375" s="265">
        <v>224.06202283648221</v>
      </c>
      <c r="N375" s="70">
        <v>218.31500485889035</v>
      </c>
      <c r="O375" s="70">
        <v>227.9366554297321</v>
      </c>
      <c r="P375" s="70">
        <v>238.95219308568119</v>
      </c>
      <c r="Q375" s="70">
        <v>248.97338535374186</v>
      </c>
      <c r="R375" s="70">
        <v>257.23944845625482</v>
      </c>
      <c r="S375" s="70">
        <v>268.56044011074619</v>
      </c>
      <c r="T375" s="265">
        <v>288.60650904375296</v>
      </c>
      <c r="U375" s="70">
        <v>251.56745301470872</v>
      </c>
      <c r="V375" s="70">
        <v>256.17542714633566</v>
      </c>
      <c r="W375" s="70">
        <v>261.93090834886073</v>
      </c>
      <c r="X375" s="70">
        <v>266.18347073503554</v>
      </c>
      <c r="Y375" s="70">
        <v>268.23667642837898</v>
      </c>
      <c r="Z375" s="70">
        <v>273.13355681625524</v>
      </c>
      <c r="AA375" s="70">
        <v>286.28037184704255</v>
      </c>
      <c r="BJ375" s="275"/>
    </row>
    <row r="376" spans="1:62" x14ac:dyDescent="0.25">
      <c r="A376" t="str">
        <f t="shared" si="15"/>
        <v>21. Vervaardiging van farmaceutische grondstoffen en producten</v>
      </c>
      <c r="B376" s="275">
        <v>21</v>
      </c>
      <c r="C376" s="5" t="s">
        <v>163</v>
      </c>
      <c r="D376" s="270"/>
      <c r="E376" s="70">
        <v>114.04359504884809</v>
      </c>
      <c r="F376" s="70">
        <v>83.635494600664444</v>
      </c>
      <c r="G376" s="70">
        <v>149.55009558692811</v>
      </c>
      <c r="H376" s="70">
        <v>142.79878382532883</v>
      </c>
      <c r="I376" s="70">
        <v>129.99242922164865</v>
      </c>
      <c r="J376" s="70">
        <v>120.25086124416291</v>
      </c>
      <c r="K376" s="69">
        <v>122.65440930980621</v>
      </c>
      <c r="L376" s="69">
        <v>107.6551358002078</v>
      </c>
      <c r="M376" s="265">
        <v>154.68992706243989</v>
      </c>
      <c r="N376" s="70">
        <v>143.21363045538897</v>
      </c>
      <c r="O376" s="70">
        <v>156.93167057016436</v>
      </c>
      <c r="P376" s="70">
        <v>169.19735109867207</v>
      </c>
      <c r="Q376" s="70">
        <v>184.29519852286745</v>
      </c>
      <c r="R376" s="70">
        <v>203.14014633233171</v>
      </c>
      <c r="S376" s="70">
        <v>220.30827422026314</v>
      </c>
      <c r="T376" s="265">
        <v>230.01777281282503</v>
      </c>
      <c r="U376" s="70">
        <v>169.94306573887917</v>
      </c>
      <c r="V376" s="70">
        <v>181.6277165537754</v>
      </c>
      <c r="W376" s="70">
        <v>190.99302854395162</v>
      </c>
      <c r="X376" s="70">
        <v>202.90390578307921</v>
      </c>
      <c r="Y376" s="70">
        <v>218.13461017148248</v>
      </c>
      <c r="Z376" s="70">
        <v>230.73424502384657</v>
      </c>
      <c r="AA376" s="70">
        <v>234.96061620028058</v>
      </c>
      <c r="BJ376" s="275"/>
    </row>
    <row r="377" spans="1:62" x14ac:dyDescent="0.25">
      <c r="A377" t="str">
        <f t="shared" si="15"/>
        <v>21. Vervaardiging van farmaceutische grondstoffen en producten</v>
      </c>
      <c r="B377" s="275">
        <v>21</v>
      </c>
      <c r="C377" s="5" t="s">
        <v>164</v>
      </c>
      <c r="D377" s="270"/>
      <c r="E377" s="70">
        <v>86.816724844767805</v>
      </c>
      <c r="F377" s="70">
        <v>53.157382575424769</v>
      </c>
      <c r="G377" s="70">
        <v>113.15557576591044</v>
      </c>
      <c r="H377" s="70">
        <v>107.71553017800954</v>
      </c>
      <c r="I377" s="70">
        <v>91.792359451081538</v>
      </c>
      <c r="J377" s="70">
        <v>85.478407482632193</v>
      </c>
      <c r="K377" s="69">
        <v>88.431052653784789</v>
      </c>
      <c r="L377" s="69">
        <v>72.284189982327831</v>
      </c>
      <c r="M377" s="265">
        <v>118.71178491178</v>
      </c>
      <c r="N377" s="70">
        <v>104.34650341414594</v>
      </c>
      <c r="O377" s="70">
        <v>104.86610811490594</v>
      </c>
      <c r="P377" s="70">
        <v>107.59986841793987</v>
      </c>
      <c r="Q377" s="70">
        <v>112.09536504285595</v>
      </c>
      <c r="R377" s="70">
        <v>116.83829324736388</v>
      </c>
      <c r="S377" s="70">
        <v>123.15642727226592</v>
      </c>
      <c r="T377" s="265">
        <v>134.9532430106926</v>
      </c>
      <c r="U377" s="70">
        <v>132.35070628599135</v>
      </c>
      <c r="V377" s="70">
        <v>129.72866341269889</v>
      </c>
      <c r="W377" s="70">
        <v>129.82698280286849</v>
      </c>
      <c r="X377" s="70">
        <v>131.91473525770397</v>
      </c>
      <c r="Y377" s="70">
        <v>134.10448094415025</v>
      </c>
      <c r="Z377" s="70">
        <v>137.86930859638755</v>
      </c>
      <c r="AA377" s="70">
        <v>147.34868759920718</v>
      </c>
      <c r="BJ377" s="275"/>
    </row>
    <row r="378" spans="1:62" x14ac:dyDescent="0.25">
      <c r="A378" t="str">
        <f t="shared" si="15"/>
        <v>21. Vervaardiging van farmaceutische grondstoffen en producten</v>
      </c>
      <c r="B378" s="275">
        <v>21</v>
      </c>
      <c r="C378" s="5" t="s">
        <v>165</v>
      </c>
      <c r="D378" s="270"/>
      <c r="E378" s="70">
        <v>66.196093437629912</v>
      </c>
      <c r="F378" s="70">
        <v>34.415138488418322</v>
      </c>
      <c r="G378" s="70">
        <v>98.297933601840697</v>
      </c>
      <c r="H378" s="70">
        <v>93.931570984814357</v>
      </c>
      <c r="I378" s="70">
        <v>78.539157370418565</v>
      </c>
      <c r="J378" s="70">
        <v>71.303394240897774</v>
      </c>
      <c r="K378" s="69">
        <v>71.116243421090346</v>
      </c>
      <c r="L378" s="69">
        <v>52.312419798455409</v>
      </c>
      <c r="M378" s="265">
        <v>97.588680904502908</v>
      </c>
      <c r="N378" s="70">
        <v>80.348436045247951</v>
      </c>
      <c r="O378" s="70">
        <v>85.275711493226879</v>
      </c>
      <c r="P378" s="70">
        <v>90.656252392971936</v>
      </c>
      <c r="Q378" s="70">
        <v>94.727414223529664</v>
      </c>
      <c r="R378" s="70">
        <v>98.451364590540621</v>
      </c>
      <c r="S378" s="70">
        <v>103.77755324252713</v>
      </c>
      <c r="T378" s="265">
        <v>104.294324794365</v>
      </c>
      <c r="U378" s="70">
        <v>107.15923947267571</v>
      </c>
      <c r="V378" s="70">
        <v>110.92513787324047</v>
      </c>
      <c r="W378" s="70">
        <v>115.01508857343879</v>
      </c>
      <c r="X378" s="70">
        <v>117.21553374732014</v>
      </c>
      <c r="Y378" s="70">
        <v>118.81838846040088</v>
      </c>
      <c r="Z378" s="70">
        <v>122.15683599967036</v>
      </c>
      <c r="AA378" s="70">
        <v>119.73674720494348</v>
      </c>
      <c r="BJ378" s="275"/>
    </row>
    <row r="379" spans="1:62" x14ac:dyDescent="0.25">
      <c r="A379" t="str">
        <f t="shared" si="15"/>
        <v>21. Vervaardiging van farmaceutische grondstoffen en producten</v>
      </c>
      <c r="B379" s="275">
        <v>21</v>
      </c>
      <c r="C379" s="5" t="s">
        <v>166</v>
      </c>
      <c r="D379" s="266"/>
      <c r="E379" s="70">
        <v>45.798549717907576</v>
      </c>
      <c r="F379" s="70">
        <v>20.72201738662649</v>
      </c>
      <c r="G379" s="70">
        <v>71.541136005528529</v>
      </c>
      <c r="H379" s="70">
        <v>69.79124320862266</v>
      </c>
      <c r="I379" s="70">
        <v>59.323534937159138</v>
      </c>
      <c r="J379" s="70">
        <v>53.203696900150128</v>
      </c>
      <c r="K379" s="69">
        <v>54.685070755939371</v>
      </c>
      <c r="L379" s="69">
        <v>40.527648366347989</v>
      </c>
      <c r="M379" s="265">
        <v>83.789108062124697</v>
      </c>
      <c r="N379" s="70">
        <v>66.491840036473434</v>
      </c>
      <c r="O379" s="70">
        <v>68.765570600304315</v>
      </c>
      <c r="P379" s="70">
        <v>70.419124397584937</v>
      </c>
      <c r="Q379" s="70">
        <v>71.514116756689887</v>
      </c>
      <c r="R379" s="70">
        <v>74.429677292833702</v>
      </c>
      <c r="S379" s="70">
        <v>76.450477480419835</v>
      </c>
      <c r="T379" s="265">
        <v>81.252289489132465</v>
      </c>
      <c r="U379" s="70">
        <v>92.54874255313463</v>
      </c>
      <c r="V379" s="70">
        <v>93.352435469460318</v>
      </c>
      <c r="W379" s="70">
        <v>93.239009892160198</v>
      </c>
      <c r="X379" s="70">
        <v>92.35304989748596</v>
      </c>
      <c r="Y379" s="70">
        <v>93.7471405330473</v>
      </c>
      <c r="Z379" s="70">
        <v>93.91706817259363</v>
      </c>
      <c r="AA379" s="70">
        <v>97.353677688417378</v>
      </c>
      <c r="BJ379" s="275"/>
    </row>
    <row r="380" spans="1:62" x14ac:dyDescent="0.25">
      <c r="A380" t="str">
        <f t="shared" si="15"/>
        <v>21. Vervaardiging van farmaceutische grondstoffen en producten</v>
      </c>
      <c r="B380" s="275">
        <v>21</v>
      </c>
      <c r="C380" s="5" t="s">
        <v>167</v>
      </c>
      <c r="D380" s="266"/>
      <c r="E380" s="70">
        <v>42.929940407257845</v>
      </c>
      <c r="F380" s="70">
        <v>31.192912594008803</v>
      </c>
      <c r="G380" s="70">
        <v>72.423088435897014</v>
      </c>
      <c r="H380" s="70">
        <v>76.382723304687715</v>
      </c>
      <c r="I380" s="70">
        <v>71.149861737253062</v>
      </c>
      <c r="J380" s="70">
        <v>70.698618395381388</v>
      </c>
      <c r="K380" s="69">
        <v>75.519544051570549</v>
      </c>
      <c r="L380" s="69">
        <v>62.684199345769095</v>
      </c>
      <c r="M380" s="265">
        <v>101.35889138393587</v>
      </c>
      <c r="N380" s="70">
        <v>89.684011366511399</v>
      </c>
      <c r="O380" s="70">
        <v>92.326896004223045</v>
      </c>
      <c r="P380" s="70">
        <v>95.535046683135818</v>
      </c>
      <c r="Q380" s="70">
        <v>101.33205814439044</v>
      </c>
      <c r="R380" s="70">
        <v>104.7036801644046</v>
      </c>
      <c r="S380" s="70">
        <v>107.32467396470959</v>
      </c>
      <c r="T380" s="265">
        <v>110.83575586826983</v>
      </c>
      <c r="U380" s="70">
        <v>111.21476575595408</v>
      </c>
      <c r="V380" s="70">
        <v>111.66783394736488</v>
      </c>
      <c r="W380" s="70">
        <v>112.69768835953505</v>
      </c>
      <c r="X380" s="70">
        <v>116.58739056558345</v>
      </c>
      <c r="Y380" s="70">
        <v>117.49492161173508</v>
      </c>
      <c r="Z380" s="70">
        <v>117.46518247749728</v>
      </c>
      <c r="AA380" s="70">
        <v>118.31556934296422</v>
      </c>
      <c r="BJ380" s="275"/>
    </row>
    <row r="381" spans="1:62" x14ac:dyDescent="0.25">
      <c r="A381" t="str">
        <f t="shared" si="15"/>
        <v>21. Vervaardiging van farmaceutische grondstoffen en producten</v>
      </c>
      <c r="B381" s="275">
        <v>21</v>
      </c>
      <c r="C381" s="5" t="s">
        <v>168</v>
      </c>
      <c r="D381" s="266"/>
      <c r="E381" s="70">
        <v>31.0001392916353</v>
      </c>
      <c r="F381" s="70">
        <v>30.07790908603522</v>
      </c>
      <c r="G381" s="70">
        <v>45.185211237791421</v>
      </c>
      <c r="H381" s="70">
        <v>54.809984079072848</v>
      </c>
      <c r="I381" s="70">
        <v>60.239384884790432</v>
      </c>
      <c r="J381" s="70">
        <v>74.294681616026864</v>
      </c>
      <c r="K381" s="69">
        <v>89.72012418801107</v>
      </c>
      <c r="L381" s="69">
        <v>103.919481511776</v>
      </c>
      <c r="M381" s="265">
        <v>134.44452293746576</v>
      </c>
      <c r="N381" s="70">
        <v>136.8039666510044</v>
      </c>
      <c r="O381" s="70">
        <v>143.72739723618085</v>
      </c>
      <c r="P381" s="70">
        <v>151.93438573674555</v>
      </c>
      <c r="Q381" s="70">
        <v>152.62195771071387</v>
      </c>
      <c r="R381" s="70">
        <v>157.25550350568912</v>
      </c>
      <c r="S381" s="70">
        <v>165.08215140419395</v>
      </c>
      <c r="T381" s="265">
        <v>169.19145091779689</v>
      </c>
      <c r="U381" s="70">
        <v>146.59555765713367</v>
      </c>
      <c r="V381" s="70">
        <v>150.21527998250269</v>
      </c>
      <c r="W381" s="70">
        <v>154.87561917407879</v>
      </c>
      <c r="X381" s="70">
        <v>151.73872551080254</v>
      </c>
      <c r="Y381" s="70">
        <v>152.48871199403689</v>
      </c>
      <c r="Z381" s="70">
        <v>156.12929312730884</v>
      </c>
      <c r="AA381" s="70">
        <v>156.0684505825337</v>
      </c>
      <c r="BJ381" s="275"/>
    </row>
    <row r="382" spans="1:62" x14ac:dyDescent="0.25">
      <c r="A382" t="str">
        <f t="shared" si="15"/>
        <v>21. Vervaardiging van farmaceutische grondstoffen en producten</v>
      </c>
      <c r="B382" s="275">
        <v>21</v>
      </c>
      <c r="C382" s="5" t="s">
        <v>169</v>
      </c>
      <c r="D382" s="266"/>
      <c r="E382" s="70">
        <v>2.0628026914936552</v>
      </c>
      <c r="F382" s="70">
        <v>1.2961199216007673</v>
      </c>
      <c r="G382" s="70">
        <v>1.4248421183417963</v>
      </c>
      <c r="H382" s="70">
        <v>2.1185399341141435</v>
      </c>
      <c r="I382" s="70">
        <v>2.4157234449415332</v>
      </c>
      <c r="J382" s="70">
        <v>4.4261102241003716</v>
      </c>
      <c r="K382" s="69">
        <v>4.4222364554070888</v>
      </c>
      <c r="L382" s="69">
        <v>5.6265369034238901</v>
      </c>
      <c r="M382" s="265">
        <v>5.9957414775842608</v>
      </c>
      <c r="N382" s="70">
        <v>9.7822721684631038</v>
      </c>
      <c r="O382" s="70">
        <v>13.213305641336317</v>
      </c>
      <c r="P382" s="70">
        <v>32.848136383295689</v>
      </c>
      <c r="Q382" s="70">
        <v>44.658591672351079</v>
      </c>
      <c r="R382" s="70">
        <v>47.568238747154687</v>
      </c>
      <c r="S382" s="70">
        <v>50.845123006669127</v>
      </c>
      <c r="T382" s="265">
        <v>53.683148004673996</v>
      </c>
      <c r="U382" s="70">
        <v>10.152912201745545</v>
      </c>
      <c r="V382" s="70">
        <v>13.375647051195791</v>
      </c>
      <c r="W382" s="70">
        <v>32.431458888135957</v>
      </c>
      <c r="X382" s="70">
        <v>43.004430829677808</v>
      </c>
      <c r="Y382" s="70">
        <v>44.676349845320701</v>
      </c>
      <c r="Z382" s="70">
        <v>46.57601677413804</v>
      </c>
      <c r="AA382" s="70">
        <v>47.962680652935106</v>
      </c>
      <c r="BJ382" s="275"/>
    </row>
    <row r="383" spans="1:62" x14ac:dyDescent="0.25">
      <c r="A383" t="str">
        <f t="shared" si="15"/>
        <v>21. Vervaardiging van farmaceutische grondstoffen en producten</v>
      </c>
      <c r="B383" s="275">
        <v>21</v>
      </c>
      <c r="C383" s="5" t="s">
        <v>26</v>
      </c>
      <c r="D383" s="270"/>
      <c r="E383" s="70">
        <v>75.992882390386796</v>
      </c>
      <c r="F383" s="70">
        <v>62.566941601644793</v>
      </c>
      <c r="G383" s="70">
        <v>119.03314179203024</v>
      </c>
      <c r="H383" s="70">
        <v>133.31124731787472</v>
      </c>
      <c r="I383" s="70">
        <v>133.80497006698502</v>
      </c>
      <c r="J383" s="70">
        <v>149.41941023550862</v>
      </c>
      <c r="K383" s="69">
        <v>169.66190469498872</v>
      </c>
      <c r="L383" s="69">
        <v>172.230217760969</v>
      </c>
      <c r="M383" s="265">
        <v>241.79915579898591</v>
      </c>
      <c r="N383" s="70">
        <v>236.27025018597888</v>
      </c>
      <c r="O383" s="70">
        <v>249.26759888174021</v>
      </c>
      <c r="P383" s="70">
        <v>280.31756880317704</v>
      </c>
      <c r="Q383" s="70">
        <v>298.6126075274554</v>
      </c>
      <c r="R383" s="70">
        <v>309.52742241724837</v>
      </c>
      <c r="S383" s="70">
        <v>323.25194837557262</v>
      </c>
      <c r="T383" s="265">
        <v>333.71035479074067</v>
      </c>
      <c r="U383" s="70">
        <v>267.96323561483331</v>
      </c>
      <c r="V383" s="70">
        <v>275.2587609810634</v>
      </c>
      <c r="W383" s="70">
        <v>300.00476642174982</v>
      </c>
      <c r="X383" s="70">
        <v>311.33054690606377</v>
      </c>
      <c r="Y383" s="70">
        <v>314.65998345109267</v>
      </c>
      <c r="Z383" s="70">
        <v>320.17049237894418</v>
      </c>
      <c r="AA383" s="70">
        <v>322.346700578433</v>
      </c>
      <c r="BJ383" s="275"/>
    </row>
    <row r="384" spans="1:62" x14ac:dyDescent="0.25">
      <c r="A384" t="str">
        <f t="shared" si="15"/>
        <v>21. Vervaardiging van farmaceutische grondstoffen en producten</v>
      </c>
      <c r="B384" s="275">
        <v>21</v>
      </c>
      <c r="C384" s="5" t="s">
        <v>19</v>
      </c>
      <c r="D384" s="270"/>
      <c r="E384" s="70">
        <v>682.93150781032932</v>
      </c>
      <c r="F384" s="70">
        <v>512.7682948557283</v>
      </c>
      <c r="G384" s="70">
        <v>941.66430608381984</v>
      </c>
      <c r="H384" s="70">
        <v>934.14050294224705</v>
      </c>
      <c r="I384" s="70">
        <v>879.24039181066189</v>
      </c>
      <c r="J384" s="70">
        <v>879.44982242729702</v>
      </c>
      <c r="K384" s="69">
        <v>946.89850511255042</v>
      </c>
      <c r="L384" s="69">
        <v>897.0531687213437</v>
      </c>
      <c r="M384" s="265">
        <v>1337.6550953868323</v>
      </c>
      <c r="N384" s="70">
        <v>1220.4102916859163</v>
      </c>
      <c r="O384" s="70">
        <v>1297.5600855333823</v>
      </c>
      <c r="P384" s="70">
        <v>1388.0260386547989</v>
      </c>
      <c r="Q384" s="70">
        <v>1474.0114772144227</v>
      </c>
      <c r="R384" s="70">
        <v>1558.4708098885553</v>
      </c>
      <c r="S384" s="70">
        <v>1648.3054179063959</v>
      </c>
      <c r="T384" s="265">
        <v>1738.8562780805871</v>
      </c>
      <c r="U384" s="70">
        <v>1430.3812824650354</v>
      </c>
      <c r="V384" s="70">
        <v>1481.3593481639577</v>
      </c>
      <c r="W384" s="70">
        <v>1542.1972035797914</v>
      </c>
      <c r="X384" s="70">
        <v>1595.5691060536544</v>
      </c>
      <c r="Y384" s="70">
        <v>1644.5989361477498</v>
      </c>
      <c r="Z384" s="70">
        <v>1695.610610012531</v>
      </c>
      <c r="AA384" s="70">
        <v>1744.366327554606</v>
      </c>
      <c r="BJ384" s="275"/>
    </row>
    <row r="385" spans="1:62" x14ac:dyDescent="0.25">
      <c r="A385" t="str">
        <f t="shared" si="15"/>
        <v>21. Vervaardiging van farmaceutische grondstoffen en producten</v>
      </c>
      <c r="B385" s="275">
        <v>21</v>
      </c>
      <c r="C385" s="5" t="s">
        <v>20</v>
      </c>
      <c r="D385" s="270"/>
      <c r="E385" s="267">
        <v>0.11127452976073893</v>
      </c>
      <c r="F385" s="267">
        <v>0.12201796060586884</v>
      </c>
      <c r="G385" s="267">
        <v>0.12640719311860038</v>
      </c>
      <c r="H385" s="267">
        <v>0.14271006010122295</v>
      </c>
      <c r="I385" s="267">
        <v>0.15218246490181603</v>
      </c>
      <c r="J385" s="267">
        <v>0.16990100677160683</v>
      </c>
      <c r="K385" s="333">
        <v>0.17917644159214544</v>
      </c>
      <c r="L385" s="333">
        <v>0.19199555139687574</v>
      </c>
      <c r="M385" s="268">
        <v>0.1807634543709197</v>
      </c>
      <c r="N385" s="267">
        <v>0.19359903124021277</v>
      </c>
      <c r="O385" s="267">
        <v>0.19210486023795567</v>
      </c>
      <c r="P385" s="267">
        <v>0.20195411396953758</v>
      </c>
      <c r="Q385" s="267">
        <v>0.20258499485483761</v>
      </c>
      <c r="R385" s="267">
        <v>0.19860970154415813</v>
      </c>
      <c r="S385" s="267">
        <v>0.19611168225495057</v>
      </c>
      <c r="T385" s="268">
        <v>0.19191370730138912</v>
      </c>
      <c r="U385" s="267">
        <v>0.18733692820213724</v>
      </c>
      <c r="V385" s="267">
        <v>0.18581498224737136</v>
      </c>
      <c r="W385" s="267">
        <v>0.19453074206422521</v>
      </c>
      <c r="X385" s="267">
        <v>0.1951219447185728</v>
      </c>
      <c r="Y385" s="267">
        <v>0.19132931229308772</v>
      </c>
      <c r="Z385" s="267">
        <v>0.18882312394623318</v>
      </c>
      <c r="AA385" s="267">
        <v>0.1847930079172789</v>
      </c>
      <c r="BJ385" s="275"/>
    </row>
    <row r="386" spans="1:62" x14ac:dyDescent="0.25">
      <c r="A386" t="str">
        <f t="shared" si="15"/>
        <v>21. Vervaardiging van farmaceutische grondstoffen en producten</v>
      </c>
      <c r="B386" s="275">
        <v>21</v>
      </c>
      <c r="C386" s="5" t="s">
        <v>29</v>
      </c>
      <c r="D386" s="270"/>
      <c r="E386" s="70">
        <v>682.93150781032932</v>
      </c>
      <c r="F386" s="70">
        <v>512.7682948557283</v>
      </c>
      <c r="G386" s="70">
        <v>941.66430608381984</v>
      </c>
      <c r="H386" s="70">
        <v>934.14050294224705</v>
      </c>
      <c r="I386" s="70">
        <v>879.24039181066189</v>
      </c>
      <c r="J386" s="70">
        <v>879.44982242729702</v>
      </c>
      <c r="K386" s="69">
        <v>946.89850511255042</v>
      </c>
      <c r="L386" s="69">
        <v>897.0531687213437</v>
      </c>
      <c r="M386" s="265">
        <v>1337.6550953868323</v>
      </c>
      <c r="N386" s="70">
        <v>1220.4102916859163</v>
      </c>
      <c r="O386" s="70">
        <v>1297.5600855333823</v>
      </c>
      <c r="P386" s="70">
        <v>1388.0260386547989</v>
      </c>
      <c r="Q386" s="70">
        <v>1474.0114772144227</v>
      </c>
      <c r="R386" s="70">
        <v>1558.4708098885553</v>
      </c>
      <c r="S386" s="70">
        <v>1648.3054179063959</v>
      </c>
      <c r="T386" s="265">
        <v>1738.8562780805871</v>
      </c>
      <c r="U386" s="70">
        <v>1430.3812824650354</v>
      </c>
      <c r="V386" s="70">
        <v>1481.3593481639577</v>
      </c>
      <c r="W386" s="70">
        <v>1542.1972035797914</v>
      </c>
      <c r="X386" s="70">
        <v>1595.5691060536544</v>
      </c>
      <c r="Y386" s="70">
        <v>1644.5989361477498</v>
      </c>
      <c r="Z386" s="70">
        <v>1695.610610012531</v>
      </c>
      <c r="AA386" s="70">
        <v>1744.366327554606</v>
      </c>
      <c r="BJ386" s="275"/>
    </row>
    <row r="387" spans="1:62" x14ac:dyDescent="0.25">
      <c r="A387" t="str">
        <f t="shared" ref="A387:A450" si="16">VLOOKUP(B387,$AU$3:$AV$70,2)</f>
        <v>22. Verv. producten van rubber of kunststof</v>
      </c>
      <c r="B387" s="275">
        <v>22</v>
      </c>
      <c r="C387" s="5" t="s">
        <v>25</v>
      </c>
      <c r="D387" s="70">
        <v>17449</v>
      </c>
      <c r="E387" s="70">
        <v>17457</v>
      </c>
      <c r="F387" s="70">
        <v>17486</v>
      </c>
      <c r="G387" s="70">
        <v>17542</v>
      </c>
      <c r="H387" s="70">
        <v>17625</v>
      </c>
      <c r="I387" s="70">
        <v>17685</v>
      </c>
      <c r="J387" s="70">
        <v>17685</v>
      </c>
      <c r="K387" s="69">
        <v>17778</v>
      </c>
      <c r="L387" s="69">
        <v>16854</v>
      </c>
      <c r="M387" s="265">
        <v>16250.406249079368</v>
      </c>
      <c r="N387" s="70">
        <v>16122.418378309729</v>
      </c>
      <c r="O387" s="70">
        <v>15995.438537420276</v>
      </c>
      <c r="P387" s="70">
        <v>15869.458787188063</v>
      </c>
      <c r="Q387" s="70">
        <v>15744.47125091931</v>
      </c>
      <c r="R387" s="70">
        <v>15620.468113956937</v>
      </c>
      <c r="S387" s="70">
        <v>15497.441623191911</v>
      </c>
      <c r="T387" s="265">
        <v>15375.384086578544</v>
      </c>
      <c r="U387" s="70">
        <v>15849.683624549298</v>
      </c>
      <c r="V387" s="70">
        <v>15458.842514324106</v>
      </c>
      <c r="W387" s="70">
        <v>15077.63924779728</v>
      </c>
      <c r="X387" s="70">
        <v>14705.836163093652</v>
      </c>
      <c r="Y387" s="70">
        <v>14343.201458898617</v>
      </c>
      <c r="Z387" s="70">
        <v>13989.509049941216</v>
      </c>
      <c r="AA387" s="70">
        <v>13644.538426040834</v>
      </c>
      <c r="BJ387" s="275"/>
    </row>
    <row r="388" spans="1:62" x14ac:dyDescent="0.25">
      <c r="A388" t="str">
        <f t="shared" si="16"/>
        <v>22. Verv. producten van rubber of kunststof</v>
      </c>
      <c r="B388" s="275">
        <v>22</v>
      </c>
      <c r="C388" s="5" t="s">
        <v>154</v>
      </c>
      <c r="D388" s="266"/>
      <c r="E388" s="70">
        <v>8</v>
      </c>
      <c r="F388" s="70">
        <v>29</v>
      </c>
      <c r="G388" s="70">
        <v>56</v>
      </c>
      <c r="H388" s="70">
        <v>83</v>
      </c>
      <c r="I388" s="70">
        <v>60</v>
      </c>
      <c r="J388" s="70">
        <v>0</v>
      </c>
      <c r="K388" s="69">
        <v>93</v>
      </c>
      <c r="L388" s="69">
        <v>-924</v>
      </c>
      <c r="M388" s="265">
        <v>-603.59375092063237</v>
      </c>
      <c r="N388" s="70">
        <v>-127.9878707696389</v>
      </c>
      <c r="O388" s="70">
        <v>-126.97984088945304</v>
      </c>
      <c r="P388" s="70">
        <v>-125.97975023221261</v>
      </c>
      <c r="Q388" s="70">
        <v>-124.98753626875259</v>
      </c>
      <c r="R388" s="70">
        <v>-124.0031369623739</v>
      </c>
      <c r="S388" s="70">
        <v>-123.0264907650253</v>
      </c>
      <c r="T388" s="265">
        <v>-122.05753661336712</v>
      </c>
      <c r="U388" s="70">
        <v>-400.72262453006988</v>
      </c>
      <c r="V388" s="70">
        <v>-390.8411102251921</v>
      </c>
      <c r="W388" s="70">
        <v>-381.20326652682525</v>
      </c>
      <c r="X388" s="70">
        <v>-371.80308470362797</v>
      </c>
      <c r="Y388" s="70">
        <v>-362.63470419503574</v>
      </c>
      <c r="Z388" s="70">
        <v>-353.6924089574004</v>
      </c>
      <c r="AA388" s="70">
        <v>-344.97062390038263</v>
      </c>
      <c r="BJ388" s="275"/>
    </row>
    <row r="389" spans="1:62" x14ac:dyDescent="0.25">
      <c r="A389" t="str">
        <f t="shared" si="16"/>
        <v>22. Verv. producten van rubber of kunststof</v>
      </c>
      <c r="B389" s="275">
        <v>22</v>
      </c>
      <c r="C389" s="5" t="s">
        <v>155</v>
      </c>
      <c r="D389" s="266"/>
      <c r="E389" s="267">
        <v>1.000458478995931</v>
      </c>
      <c r="F389" s="267">
        <v>1.0016612247236065</v>
      </c>
      <c r="G389" s="267">
        <v>1.0032025620496396</v>
      </c>
      <c r="H389" s="267">
        <v>1.0047315015391631</v>
      </c>
      <c r="I389" s="267">
        <v>1.0034042553191489</v>
      </c>
      <c r="J389" s="267">
        <v>1</v>
      </c>
      <c r="K389" s="333">
        <v>1.0052586938083121</v>
      </c>
      <c r="L389" s="333">
        <v>0.94802564967937897</v>
      </c>
      <c r="M389" s="268">
        <v>0.96418691403105306</v>
      </c>
      <c r="N389" s="267">
        <v>0.99212402023630086</v>
      </c>
      <c r="O389" s="267">
        <v>0.9921240202363012</v>
      </c>
      <c r="P389" s="267">
        <v>0.99212402023630109</v>
      </c>
      <c r="Q389" s="267">
        <v>0.99212402023630075</v>
      </c>
      <c r="R389" s="267">
        <v>0.99212402023630142</v>
      </c>
      <c r="S389" s="267">
        <v>0.99212402023630131</v>
      </c>
      <c r="T389" s="268">
        <v>0.99212402023630097</v>
      </c>
      <c r="U389" s="267">
        <v>0.9753407626623013</v>
      </c>
      <c r="V389" s="267">
        <v>0.97534076266230163</v>
      </c>
      <c r="W389" s="267">
        <v>0.9753407626623013</v>
      </c>
      <c r="X389" s="267">
        <v>0.97534076266230174</v>
      </c>
      <c r="Y389" s="267">
        <v>0.97534076266230152</v>
      </c>
      <c r="Z389" s="267">
        <v>0.97534076266230174</v>
      </c>
      <c r="AA389" s="267">
        <v>0.97534076266230141</v>
      </c>
      <c r="BJ389" s="275"/>
    </row>
    <row r="390" spans="1:62" x14ac:dyDescent="0.25">
      <c r="A390" t="str">
        <f t="shared" si="16"/>
        <v>22. Verv. producten van rubber of kunststof</v>
      </c>
      <c r="B390" s="275">
        <v>22</v>
      </c>
      <c r="C390" s="5" t="s">
        <v>8</v>
      </c>
      <c r="D390" s="70">
        <v>42</v>
      </c>
      <c r="E390" s="70">
        <v>29</v>
      </c>
      <c r="F390" s="70">
        <v>31</v>
      </c>
      <c r="G390" s="70">
        <v>19</v>
      </c>
      <c r="H390" s="70">
        <v>23</v>
      </c>
      <c r="I390" s="70">
        <v>30</v>
      </c>
      <c r="J390" s="70">
        <v>29</v>
      </c>
      <c r="K390" s="69">
        <v>24</v>
      </c>
      <c r="L390" s="69">
        <v>28</v>
      </c>
      <c r="M390" s="265">
        <v>21.17926089397038</v>
      </c>
      <c r="N390" s="70">
        <v>23.051847035478854</v>
      </c>
      <c r="O390" s="70">
        <v>24.094562253260804</v>
      </c>
      <c r="P390" s="70">
        <v>25.8707642109494</v>
      </c>
      <c r="Q390" s="70">
        <v>27.572643265207038</v>
      </c>
      <c r="R390" s="70">
        <v>29.0286821700461</v>
      </c>
      <c r="S390" s="70">
        <v>30.277776356709282</v>
      </c>
      <c r="T390" s="265">
        <v>30.041376676459471</v>
      </c>
      <c r="U390" s="70">
        <v>22.661890660608677</v>
      </c>
      <c r="V390" s="70">
        <v>23.28626642235276</v>
      </c>
      <c r="W390" s="70">
        <v>24.579921411840253</v>
      </c>
      <c r="X390" s="70">
        <v>25.753724464890368</v>
      </c>
      <c r="Y390" s="70">
        <v>26.655042180156311</v>
      </c>
      <c r="Z390" s="70">
        <v>27.331687168313355</v>
      </c>
      <c r="AA390" s="70">
        <v>26.659543340509323</v>
      </c>
      <c r="BJ390" s="275"/>
    </row>
    <row r="391" spans="1:62" x14ac:dyDescent="0.25">
      <c r="A391" t="str">
        <f t="shared" si="16"/>
        <v>22. Verv. producten van rubber of kunststof</v>
      </c>
      <c r="B391" s="275">
        <v>22</v>
      </c>
      <c r="C391" s="5" t="s">
        <v>9</v>
      </c>
      <c r="D391" s="70">
        <v>721</v>
      </c>
      <c r="E391" s="70">
        <v>747</v>
      </c>
      <c r="F391" s="70">
        <v>730</v>
      </c>
      <c r="G391" s="70">
        <v>752</v>
      </c>
      <c r="H391" s="70">
        <v>770</v>
      </c>
      <c r="I391" s="70">
        <v>742</v>
      </c>
      <c r="J391" s="70">
        <v>690</v>
      </c>
      <c r="K391" s="69">
        <v>681</v>
      </c>
      <c r="L391" s="69">
        <v>650</v>
      </c>
      <c r="M391" s="265">
        <v>538.45156225729397</v>
      </c>
      <c r="N391" s="70">
        <v>586.05931110199776</v>
      </c>
      <c r="O391" s="70">
        <v>612.56881210937172</v>
      </c>
      <c r="P391" s="70">
        <v>657.72613482190195</v>
      </c>
      <c r="Q391" s="70">
        <v>700.99390701308721</v>
      </c>
      <c r="R391" s="70">
        <v>738.01155493493684</v>
      </c>
      <c r="S391" s="70">
        <v>769.76793772763244</v>
      </c>
      <c r="T391" s="265">
        <v>763.75782350386964</v>
      </c>
      <c r="U391" s="70">
        <v>576.14524373618065</v>
      </c>
      <c r="V391" s="70">
        <v>592.01907927887441</v>
      </c>
      <c r="W391" s="70">
        <v>624.90835495278566</v>
      </c>
      <c r="X391" s="70">
        <v>654.75057139562455</v>
      </c>
      <c r="Y391" s="70">
        <v>677.66524883903276</v>
      </c>
      <c r="Z391" s="70">
        <v>694.8679525967666</v>
      </c>
      <c r="AA391" s="70">
        <v>677.77968422165475</v>
      </c>
      <c r="BJ391" s="275"/>
    </row>
    <row r="392" spans="1:62" x14ac:dyDescent="0.25">
      <c r="A392" t="str">
        <f t="shared" si="16"/>
        <v>22. Verv. producten van rubber of kunststof</v>
      </c>
      <c r="B392" s="275">
        <v>22</v>
      </c>
      <c r="C392" s="5" t="s">
        <v>10</v>
      </c>
      <c r="D392" s="70">
        <v>1524</v>
      </c>
      <c r="E392" s="70">
        <v>1523</v>
      </c>
      <c r="F392" s="70">
        <v>1462</v>
      </c>
      <c r="G392" s="70">
        <v>1432</v>
      </c>
      <c r="H392" s="70">
        <v>1447</v>
      </c>
      <c r="I392" s="70">
        <v>1515</v>
      </c>
      <c r="J392" s="70">
        <v>1444</v>
      </c>
      <c r="K392" s="69">
        <v>1467</v>
      </c>
      <c r="L392" s="69">
        <v>1443</v>
      </c>
      <c r="M392" s="265">
        <v>1101.0723987112365</v>
      </c>
      <c r="N392" s="70">
        <v>1198.4248476444832</v>
      </c>
      <c r="O392" s="70">
        <v>1252.6337717312881</v>
      </c>
      <c r="P392" s="70">
        <v>1344.9753770374753</v>
      </c>
      <c r="Q392" s="70">
        <v>1433.4530657523517</v>
      </c>
      <c r="R392" s="70">
        <v>1509.1499589345142</v>
      </c>
      <c r="S392" s="70">
        <v>1574.0881614152743</v>
      </c>
      <c r="T392" s="265">
        <v>1561.7981592149931</v>
      </c>
      <c r="U392" s="70">
        <v>1178.1517038732909</v>
      </c>
      <c r="V392" s="70">
        <v>1210.6118978867867</v>
      </c>
      <c r="W392" s="70">
        <v>1277.8667378696714</v>
      </c>
      <c r="X392" s="70">
        <v>1338.8906871805946</v>
      </c>
      <c r="Y392" s="70">
        <v>1385.7486046365971</v>
      </c>
      <c r="Z392" s="70">
        <v>1420.9261834914907</v>
      </c>
      <c r="AA392" s="70">
        <v>1385.982612020126</v>
      </c>
      <c r="BJ392" s="275"/>
    </row>
    <row r="393" spans="1:62" x14ac:dyDescent="0.25">
      <c r="A393" t="str">
        <f t="shared" si="16"/>
        <v>22. Verv. producten van rubber of kunststof</v>
      </c>
      <c r="B393" s="275">
        <v>22</v>
      </c>
      <c r="C393" s="5" t="s">
        <v>11</v>
      </c>
      <c r="D393" s="70">
        <v>2100</v>
      </c>
      <c r="E393" s="70">
        <v>2067</v>
      </c>
      <c r="F393" s="70">
        <v>1988</v>
      </c>
      <c r="G393" s="70">
        <v>1947</v>
      </c>
      <c r="H393" s="70">
        <v>1882</v>
      </c>
      <c r="I393" s="70">
        <v>1801</v>
      </c>
      <c r="J393" s="70">
        <v>1794</v>
      </c>
      <c r="K393" s="69">
        <v>1746</v>
      </c>
      <c r="L393" s="69">
        <v>1677</v>
      </c>
      <c r="M393" s="265">
        <v>1707.9825392102794</v>
      </c>
      <c r="N393" s="70">
        <v>1626.5421537613611</v>
      </c>
      <c r="O393" s="70">
        <v>1550.6683009475546</v>
      </c>
      <c r="P393" s="70">
        <v>1481.8285291488291</v>
      </c>
      <c r="Q393" s="70">
        <v>1459.23835129804</v>
      </c>
      <c r="R393" s="70">
        <v>1424.9082122144162</v>
      </c>
      <c r="S393" s="70">
        <v>1516.8247397600385</v>
      </c>
      <c r="T393" s="265">
        <v>1601.4260238919605</v>
      </c>
      <c r="U393" s="70">
        <v>1599.0267672121643</v>
      </c>
      <c r="V393" s="70">
        <v>1498.6483177827813</v>
      </c>
      <c r="W393" s="70">
        <v>1407.8914907695473</v>
      </c>
      <c r="X393" s="70">
        <v>1362.9749627723359</v>
      </c>
      <c r="Y393" s="70">
        <v>1308.3952029561297</v>
      </c>
      <c r="Z393" s="70">
        <v>1369.2346091688207</v>
      </c>
      <c r="AA393" s="70">
        <v>1421.1494682939037</v>
      </c>
      <c r="BJ393" s="275"/>
    </row>
    <row r="394" spans="1:62" x14ac:dyDescent="0.25">
      <c r="A394" t="str">
        <f t="shared" si="16"/>
        <v>22. Verv. producten van rubber of kunststof</v>
      </c>
      <c r="B394" s="275">
        <v>22</v>
      </c>
      <c r="C394" s="5" t="s">
        <v>12</v>
      </c>
      <c r="D394" s="70">
        <v>2350</v>
      </c>
      <c r="E394" s="70">
        <v>2323</v>
      </c>
      <c r="F394" s="70">
        <v>2313</v>
      </c>
      <c r="G394" s="70">
        <v>2285</v>
      </c>
      <c r="H394" s="70">
        <v>2300</v>
      </c>
      <c r="I394" s="70">
        <v>2234</v>
      </c>
      <c r="J394" s="70">
        <v>2219</v>
      </c>
      <c r="K394" s="69">
        <v>2151</v>
      </c>
      <c r="L394" s="69">
        <v>2046</v>
      </c>
      <c r="M394" s="265">
        <v>1934.0390517528165</v>
      </c>
      <c r="N394" s="70">
        <v>1846.2168733280685</v>
      </c>
      <c r="O394" s="70">
        <v>1805.1924890382825</v>
      </c>
      <c r="P394" s="70">
        <v>1766.7988742779489</v>
      </c>
      <c r="Q394" s="70">
        <v>1716.7441988680853</v>
      </c>
      <c r="R394" s="70">
        <v>1748.4610113042513</v>
      </c>
      <c r="S394" s="70">
        <v>1665.0905227693609</v>
      </c>
      <c r="T394" s="265">
        <v>1587.4184913657396</v>
      </c>
      <c r="U394" s="70">
        <v>1814.9853612484101</v>
      </c>
      <c r="V394" s="70">
        <v>1744.6340299329004</v>
      </c>
      <c r="W394" s="70">
        <v>1678.6430090031758</v>
      </c>
      <c r="X394" s="70">
        <v>1603.4936023031844</v>
      </c>
      <c r="Y394" s="70">
        <v>1605.4914836872754</v>
      </c>
      <c r="Z394" s="70">
        <v>1503.0738300955541</v>
      </c>
      <c r="AA394" s="70">
        <v>1408.7187989374943</v>
      </c>
      <c r="BJ394" s="275"/>
    </row>
    <row r="395" spans="1:62" x14ac:dyDescent="0.25">
      <c r="A395" t="str">
        <f t="shared" si="16"/>
        <v>22. Verv. producten van rubber of kunststof</v>
      </c>
      <c r="B395" s="275">
        <v>22</v>
      </c>
      <c r="C395" s="5" t="s">
        <v>13</v>
      </c>
      <c r="D395" s="70">
        <v>2812</v>
      </c>
      <c r="E395" s="70">
        <v>2725</v>
      </c>
      <c r="F395" s="70">
        <v>2571</v>
      </c>
      <c r="G395" s="70">
        <v>2464</v>
      </c>
      <c r="H395" s="70">
        <v>2391</v>
      </c>
      <c r="I395" s="70">
        <v>2366</v>
      </c>
      <c r="J395" s="70">
        <v>2370</v>
      </c>
      <c r="K395" s="69">
        <v>2417</v>
      </c>
      <c r="L395" s="69">
        <v>2265</v>
      </c>
      <c r="M395" s="265">
        <v>2255.5416473688692</v>
      </c>
      <c r="N395" s="70">
        <v>2220.7091970047841</v>
      </c>
      <c r="O395" s="70">
        <v>2181.4432831018798</v>
      </c>
      <c r="P395" s="70">
        <v>2148.8920564314844</v>
      </c>
      <c r="Q395" s="70">
        <v>2094.4893445939792</v>
      </c>
      <c r="R395" s="70">
        <v>1979.8749686827553</v>
      </c>
      <c r="S395" s="70">
        <v>1889.9714413466527</v>
      </c>
      <c r="T395" s="265">
        <v>1847.9747963009609</v>
      </c>
      <c r="U395" s="70">
        <v>2183.1425887077648</v>
      </c>
      <c r="V395" s="70">
        <v>2108.2628080818363</v>
      </c>
      <c r="W395" s="70">
        <v>2041.6713414000565</v>
      </c>
      <c r="X395" s="70">
        <v>1956.3195648851015</v>
      </c>
      <c r="Y395" s="70">
        <v>1817.9830035870616</v>
      </c>
      <c r="Z395" s="70">
        <v>1706.0733781556787</v>
      </c>
      <c r="AA395" s="70">
        <v>1639.9436252453611</v>
      </c>
      <c r="BJ395" s="275"/>
    </row>
    <row r="396" spans="1:62" x14ac:dyDescent="0.25">
      <c r="A396" t="str">
        <f t="shared" si="16"/>
        <v>22. Verv. producten van rubber of kunststof</v>
      </c>
      <c r="B396" s="275">
        <v>22</v>
      </c>
      <c r="C396" s="5" t="s">
        <v>14</v>
      </c>
      <c r="D396" s="70">
        <v>3157</v>
      </c>
      <c r="E396" s="70">
        <v>3007</v>
      </c>
      <c r="F396" s="70">
        <v>2989</v>
      </c>
      <c r="G396" s="70">
        <v>2927</v>
      </c>
      <c r="H396" s="70">
        <v>2795</v>
      </c>
      <c r="I396" s="70">
        <v>2745</v>
      </c>
      <c r="J396" s="70">
        <v>2685</v>
      </c>
      <c r="K396" s="69">
        <v>2566</v>
      </c>
      <c r="L396" s="69">
        <v>2411</v>
      </c>
      <c r="M396" s="265">
        <v>2400.2178153960926</v>
      </c>
      <c r="N396" s="70">
        <v>2345.8764426541447</v>
      </c>
      <c r="O396" s="70">
        <v>2336.6087049124735</v>
      </c>
      <c r="P396" s="70">
        <v>2332.2967838651816</v>
      </c>
      <c r="Q396" s="70">
        <v>2318.6795530329241</v>
      </c>
      <c r="R396" s="70">
        <v>2308.9970413988499</v>
      </c>
      <c r="S396" s="70">
        <v>2273.3390765241311</v>
      </c>
      <c r="T396" s="265">
        <v>2233.142576878296</v>
      </c>
      <c r="U396" s="70">
        <v>2306.1924437076573</v>
      </c>
      <c r="V396" s="70">
        <v>2258.2229241378664</v>
      </c>
      <c r="W396" s="70">
        <v>2215.9249409505592</v>
      </c>
      <c r="X396" s="70">
        <v>2165.7203394255889</v>
      </c>
      <c r="Y396" s="70">
        <v>2120.1931652223134</v>
      </c>
      <c r="Z396" s="70">
        <v>2052.13856311782</v>
      </c>
      <c r="AA396" s="70">
        <v>1981.752099945377</v>
      </c>
      <c r="BJ396" s="275"/>
    </row>
    <row r="397" spans="1:62" x14ac:dyDescent="0.25">
      <c r="A397" t="str">
        <f t="shared" si="16"/>
        <v>22. Verv. producten van rubber of kunststof</v>
      </c>
      <c r="B397" s="275">
        <v>22</v>
      </c>
      <c r="C397" s="5" t="s">
        <v>15</v>
      </c>
      <c r="D397" s="70">
        <v>2793</v>
      </c>
      <c r="E397" s="70">
        <v>2914</v>
      </c>
      <c r="F397" s="70">
        <v>3008</v>
      </c>
      <c r="G397" s="70">
        <v>3066</v>
      </c>
      <c r="H397" s="70">
        <v>3106</v>
      </c>
      <c r="I397" s="70">
        <v>3051</v>
      </c>
      <c r="J397" s="70">
        <v>2963</v>
      </c>
      <c r="K397" s="69">
        <v>2973</v>
      </c>
      <c r="L397" s="69">
        <v>2698</v>
      </c>
      <c r="M397" s="265">
        <v>2571.7317082457148</v>
      </c>
      <c r="N397" s="70">
        <v>2547.9761237183125</v>
      </c>
      <c r="O397" s="70">
        <v>2486.7169901946113</v>
      </c>
      <c r="P397" s="70">
        <v>2364.9221326245952</v>
      </c>
      <c r="Q397" s="70">
        <v>2329.2249107147745</v>
      </c>
      <c r="R397" s="70">
        <v>2318.8176452081784</v>
      </c>
      <c r="S397" s="70">
        <v>2269.406312849218</v>
      </c>
      <c r="T397" s="265">
        <v>2259.604505606208</v>
      </c>
      <c r="U397" s="70">
        <v>2504.8733072311356</v>
      </c>
      <c r="V397" s="70">
        <v>2403.2955544907732</v>
      </c>
      <c r="W397" s="70">
        <v>2246.9224214270293</v>
      </c>
      <c r="X397" s="70">
        <v>2175.5700384011238</v>
      </c>
      <c r="Y397" s="70">
        <v>2129.2107502176932</v>
      </c>
      <c r="Z397" s="70">
        <v>2048.5884653430267</v>
      </c>
      <c r="AA397" s="70">
        <v>2005.2351427963406</v>
      </c>
      <c r="BJ397" s="275"/>
    </row>
    <row r="398" spans="1:62" x14ac:dyDescent="0.25">
      <c r="A398" t="str">
        <f t="shared" si="16"/>
        <v>22. Verv. producten van rubber of kunststof</v>
      </c>
      <c r="B398" s="275">
        <v>22</v>
      </c>
      <c r="C398" s="5" t="s">
        <v>16</v>
      </c>
      <c r="D398" s="70">
        <v>1491</v>
      </c>
      <c r="E398" s="70">
        <v>1643</v>
      </c>
      <c r="F398" s="70">
        <v>1881</v>
      </c>
      <c r="G398" s="70">
        <v>2079</v>
      </c>
      <c r="H398" s="70">
        <v>2300</v>
      </c>
      <c r="I398" s="70">
        <v>2522</v>
      </c>
      <c r="J398" s="70">
        <v>2715</v>
      </c>
      <c r="K398" s="69">
        <v>2821</v>
      </c>
      <c r="L398" s="69">
        <v>2692</v>
      </c>
      <c r="M398" s="265">
        <v>2650.765793335443</v>
      </c>
      <c r="N398" s="70">
        <v>2556.2851329047012</v>
      </c>
      <c r="O398" s="70">
        <v>2454.0541511006409</v>
      </c>
      <c r="P398" s="70">
        <v>2420.0126666787737</v>
      </c>
      <c r="Q398" s="70">
        <v>2336.0805749230685</v>
      </c>
      <c r="R398" s="70">
        <v>2228.4367321610375</v>
      </c>
      <c r="S398" s="70">
        <v>2210.6942578101712</v>
      </c>
      <c r="T398" s="265">
        <v>2152.2050229003903</v>
      </c>
      <c r="U398" s="70">
        <v>2513.0417571340927</v>
      </c>
      <c r="V398" s="70">
        <v>2371.7284496287748</v>
      </c>
      <c r="W398" s="70">
        <v>2299.2641685260542</v>
      </c>
      <c r="X398" s="70">
        <v>2181.9734464946455</v>
      </c>
      <c r="Y398" s="70">
        <v>2046.2201743644612</v>
      </c>
      <c r="Z398" s="70">
        <v>1995.5892126095798</v>
      </c>
      <c r="AA398" s="70">
        <v>1909.9258900020884</v>
      </c>
      <c r="BJ398" s="275"/>
    </row>
    <row r="399" spans="1:62" x14ac:dyDescent="0.25">
      <c r="A399" t="str">
        <f t="shared" si="16"/>
        <v>22. Verv. producten van rubber of kunststof</v>
      </c>
      <c r="B399" s="275">
        <v>22</v>
      </c>
      <c r="C399" s="5" t="s">
        <v>17</v>
      </c>
      <c r="D399" s="70">
        <v>426</v>
      </c>
      <c r="E399" s="70">
        <v>451</v>
      </c>
      <c r="F399" s="70">
        <v>477</v>
      </c>
      <c r="G399" s="70">
        <v>540</v>
      </c>
      <c r="H399" s="70">
        <v>580</v>
      </c>
      <c r="I399" s="70">
        <v>654</v>
      </c>
      <c r="J399" s="70">
        <v>749</v>
      </c>
      <c r="K399" s="69">
        <v>891</v>
      </c>
      <c r="L399" s="69">
        <v>905</v>
      </c>
      <c r="M399" s="265">
        <v>1024.95163382584</v>
      </c>
      <c r="N399" s="70">
        <v>1121.6146158803374</v>
      </c>
      <c r="O399" s="70">
        <v>1167.1166203504472</v>
      </c>
      <c r="P399" s="70">
        <v>1173.6305039812262</v>
      </c>
      <c r="Q399" s="70">
        <v>1163.3524222288634</v>
      </c>
      <c r="R399" s="70">
        <v>1148.6690960649239</v>
      </c>
      <c r="S399" s="70">
        <v>1104.0223838573413</v>
      </c>
      <c r="T399" s="265">
        <v>1054.6601766830127</v>
      </c>
      <c r="U399" s="70">
        <v>1102.6408317433516</v>
      </c>
      <c r="V399" s="70">
        <v>1127.9635745927849</v>
      </c>
      <c r="W399" s="70">
        <v>1115.071256464377</v>
      </c>
      <c r="X399" s="70">
        <v>1086.6081082422425</v>
      </c>
      <c r="Y399" s="70">
        <v>1054.7438229299405</v>
      </c>
      <c r="Z399" s="70">
        <v>996.59876164314278</v>
      </c>
      <c r="AA399" s="70">
        <v>935.93442779279792</v>
      </c>
      <c r="BJ399" s="275"/>
    </row>
    <row r="400" spans="1:62" x14ac:dyDescent="0.25">
      <c r="A400" t="str">
        <f t="shared" si="16"/>
        <v>22. Verv. producten van rubber of kunststof</v>
      </c>
      <c r="B400" s="275">
        <v>22</v>
      </c>
      <c r="C400" s="5" t="s">
        <v>156</v>
      </c>
      <c r="D400" s="70">
        <v>33</v>
      </c>
      <c r="E400" s="70">
        <v>28</v>
      </c>
      <c r="F400" s="70">
        <v>36</v>
      </c>
      <c r="G400" s="70">
        <v>31</v>
      </c>
      <c r="H400" s="70">
        <v>31</v>
      </c>
      <c r="I400" s="70">
        <v>25</v>
      </c>
      <c r="J400" s="70">
        <v>27</v>
      </c>
      <c r="K400" s="69">
        <v>41</v>
      </c>
      <c r="L400" s="69">
        <v>39</v>
      </c>
      <c r="M400" s="265">
        <v>44.472838081807517</v>
      </c>
      <c r="N400" s="70">
        <v>49.661833276063732</v>
      </c>
      <c r="O400" s="70">
        <v>124.34085168045989</v>
      </c>
      <c r="P400" s="70">
        <v>152.50496410969791</v>
      </c>
      <c r="Q400" s="70">
        <v>164.64227922893068</v>
      </c>
      <c r="R400" s="70">
        <v>186.11321088302878</v>
      </c>
      <c r="S400" s="70">
        <v>193.95901277537857</v>
      </c>
      <c r="T400" s="265">
        <v>283.3551335566496</v>
      </c>
      <c r="U400" s="70">
        <v>48.821729294637422</v>
      </c>
      <c r="V400" s="70">
        <v>120.16961208837017</v>
      </c>
      <c r="W400" s="70">
        <v>144.89560502218833</v>
      </c>
      <c r="X400" s="70">
        <v>153.78111752832592</v>
      </c>
      <c r="Y400" s="70">
        <v>170.89496027795698</v>
      </c>
      <c r="Z400" s="70">
        <v>175.08640655101641</v>
      </c>
      <c r="AA400" s="70">
        <v>251.4571334451775</v>
      </c>
      <c r="BJ400" s="275"/>
    </row>
    <row r="401" spans="1:62" x14ac:dyDescent="0.25">
      <c r="A401" t="str">
        <f t="shared" si="16"/>
        <v>22. Verv. producten van rubber of kunststof</v>
      </c>
      <c r="B401" s="275">
        <v>22</v>
      </c>
      <c r="C401" s="5" t="s">
        <v>6</v>
      </c>
      <c r="D401" s="70">
        <v>1950</v>
      </c>
      <c r="E401" s="70">
        <v>2122</v>
      </c>
      <c r="F401" s="70">
        <v>2394</v>
      </c>
      <c r="G401" s="70">
        <v>2650</v>
      </c>
      <c r="H401" s="70">
        <v>2911</v>
      </c>
      <c r="I401" s="70">
        <v>3201</v>
      </c>
      <c r="J401" s="70">
        <v>3491</v>
      </c>
      <c r="K401" s="69">
        <v>3753</v>
      </c>
      <c r="L401" s="69">
        <v>3636</v>
      </c>
      <c r="M401" s="265">
        <v>3720.1902652430904</v>
      </c>
      <c r="N401" s="70">
        <v>3727.5615820611019</v>
      </c>
      <c r="O401" s="70">
        <v>3745.5116231315478</v>
      </c>
      <c r="P401" s="70">
        <v>3746.1481347696977</v>
      </c>
      <c r="Q401" s="70">
        <v>3664.0752763808628</v>
      </c>
      <c r="R401" s="70">
        <v>3563.2190391089903</v>
      </c>
      <c r="S401" s="70">
        <v>3508.6756544428913</v>
      </c>
      <c r="T401" s="265">
        <v>3490.2203331400524</v>
      </c>
      <c r="U401" s="70">
        <v>3664.5043181720816</v>
      </c>
      <c r="V401" s="70">
        <v>3619.86163630993</v>
      </c>
      <c r="W401" s="70">
        <v>3559.2310300126196</v>
      </c>
      <c r="X401" s="70">
        <v>3422.3626722652139</v>
      </c>
      <c r="Y401" s="70">
        <v>3271.8589575723586</v>
      </c>
      <c r="Z401" s="70">
        <v>3167.2743808037389</v>
      </c>
      <c r="AA401" s="70">
        <v>3097.3174512400637</v>
      </c>
      <c r="BJ401" s="275"/>
    </row>
    <row r="402" spans="1:62" x14ac:dyDescent="0.25">
      <c r="A402" t="str">
        <f t="shared" si="16"/>
        <v>22. Verv. producten van rubber of kunststof</v>
      </c>
      <c r="B402" s="275">
        <v>22</v>
      </c>
      <c r="C402" s="5" t="s">
        <v>157</v>
      </c>
      <c r="D402" s="267">
        <v>0.99410377706594055</v>
      </c>
      <c r="E402" s="266"/>
      <c r="F402" s="266"/>
      <c r="G402" s="266"/>
      <c r="H402" s="266"/>
      <c r="I402" s="266"/>
      <c r="J402" s="266"/>
      <c r="K402" s="334"/>
      <c r="L402" s="334"/>
      <c r="M402" s="269"/>
      <c r="N402" s="266"/>
      <c r="O402" s="266"/>
      <c r="P402" s="266"/>
      <c r="Q402" s="266"/>
      <c r="R402" s="266"/>
      <c r="S402" s="266"/>
      <c r="T402" s="269"/>
      <c r="U402" s="266"/>
      <c r="V402" s="266"/>
      <c r="W402" s="266"/>
      <c r="X402" s="266"/>
      <c r="Y402" s="266"/>
      <c r="Z402" s="266"/>
      <c r="AA402" s="266"/>
      <c r="BJ402" s="275"/>
    </row>
    <row r="403" spans="1:62" x14ac:dyDescent="0.25">
      <c r="A403" t="str">
        <f t="shared" si="16"/>
        <v>22. Verv. producten van rubber of kunststof</v>
      </c>
      <c r="B403" s="275">
        <v>22</v>
      </c>
      <c r="C403" s="5" t="s">
        <v>158</v>
      </c>
      <c r="D403" s="266"/>
      <c r="E403" s="267">
        <v>-3.1773509649952181E-3</v>
      </c>
      <c r="F403" s="267">
        <v>-3.7787238288329861E-3</v>
      </c>
      <c r="G403" s="267">
        <v>-4.5493924918495465E-3</v>
      </c>
      <c r="H403" s="267">
        <v>-5.3138622366112886E-3</v>
      </c>
      <c r="I403" s="267">
        <v>-4.650239126604172E-3</v>
      </c>
      <c r="J403" s="267">
        <v>-2.9481114670297237E-3</v>
      </c>
      <c r="K403" s="333">
        <v>-5.5774583711857839E-3</v>
      </c>
      <c r="L403" s="333">
        <v>2.3039063693280792E-2</v>
      </c>
      <c r="M403" s="268">
        <v>1.4958431517443749E-2</v>
      </c>
      <c r="N403" s="267">
        <v>9.8987841481984473E-4</v>
      </c>
      <c r="O403" s="267">
        <v>9.898784148196782E-4</v>
      </c>
      <c r="P403" s="267">
        <v>9.8987841481973371E-4</v>
      </c>
      <c r="Q403" s="267">
        <v>9.8987841481990024E-4</v>
      </c>
      <c r="R403" s="267">
        <v>9.8987841481956718E-4</v>
      </c>
      <c r="S403" s="267">
        <v>9.8987841481962269E-4</v>
      </c>
      <c r="T403" s="268">
        <v>9.8987841481978922E-4</v>
      </c>
      <c r="U403" s="267">
        <v>9.3815072018196277E-3</v>
      </c>
      <c r="V403" s="267">
        <v>9.3815072018194612E-3</v>
      </c>
      <c r="W403" s="267">
        <v>9.3815072018196277E-3</v>
      </c>
      <c r="X403" s="267">
        <v>9.3815072018194057E-3</v>
      </c>
      <c r="Y403" s="267">
        <v>9.3815072018195167E-3</v>
      </c>
      <c r="Z403" s="267">
        <v>9.3815072018194057E-3</v>
      </c>
      <c r="AA403" s="267">
        <v>9.3815072018195722E-3</v>
      </c>
      <c r="BJ403" s="275"/>
    </row>
    <row r="404" spans="1:62" x14ac:dyDescent="0.25">
      <c r="A404" t="str">
        <f t="shared" si="16"/>
        <v>22. Verv. producten van rubber of kunststof</v>
      </c>
      <c r="B404" s="275">
        <v>22</v>
      </c>
      <c r="C404" s="5" t="s">
        <v>159</v>
      </c>
      <c r="D404" s="270"/>
      <c r="E404" s="70">
        <v>18.944694684672449</v>
      </c>
      <c r="F404" s="70">
        <v>13.063420802555871</v>
      </c>
      <c r="G404" s="70">
        <v>13.940455646592419</v>
      </c>
      <c r="H404" s="70">
        <v>8.5296253098577832</v>
      </c>
      <c r="I404" s="70">
        <v>10.340599232936954</v>
      </c>
      <c r="J404" s="70">
        <v>13.538801959704999</v>
      </c>
      <c r="K404" s="69">
        <v>13.011257500827641</v>
      </c>
      <c r="L404" s="69">
        <v>11.454733771611451</v>
      </c>
      <c r="M404" s="265">
        <v>13.13759836595659</v>
      </c>
      <c r="N404" s="70">
        <v>9.6414643449851631</v>
      </c>
      <c r="O404" s="70">
        <v>10.493924334342356</v>
      </c>
      <c r="P404" s="70">
        <v>10.968601030783649</v>
      </c>
      <c r="Q404" s="70">
        <v>11.77718391430736</v>
      </c>
      <c r="R404" s="70">
        <v>12.551932679301956</v>
      </c>
      <c r="S404" s="70">
        <v>13.214767291718186</v>
      </c>
      <c r="T404" s="265">
        <v>13.783394172728467</v>
      </c>
      <c r="U404" s="70">
        <v>9.8191928403903823</v>
      </c>
      <c r="V404" s="70">
        <v>10.506574126376099</v>
      </c>
      <c r="W404" s="70">
        <v>10.796049100980916</v>
      </c>
      <c r="X404" s="70">
        <v>11.395817330585526</v>
      </c>
      <c r="Y404" s="70">
        <v>11.940019443786722</v>
      </c>
      <c r="Z404" s="70">
        <v>12.357891082507406</v>
      </c>
      <c r="AA404" s="70">
        <v>12.67159927357508</v>
      </c>
      <c r="BJ404" s="275"/>
    </row>
    <row r="405" spans="1:62" x14ac:dyDescent="0.25">
      <c r="A405" t="str">
        <f t="shared" si="16"/>
        <v>22. Verv. producten van rubber of kunststof</v>
      </c>
      <c r="B405" s="275">
        <v>22</v>
      </c>
      <c r="C405" s="5" t="s">
        <v>160</v>
      </c>
      <c r="D405" s="270"/>
      <c r="E405" s="70">
        <v>151.76339494966771</v>
      </c>
      <c r="F405" s="70">
        <v>156.78691320497362</v>
      </c>
      <c r="G405" s="70">
        <v>152.65621594511538</v>
      </c>
      <c r="H405" s="70">
        <v>156.68193298581144</v>
      </c>
      <c r="I405" s="70">
        <v>160.94328819773048</v>
      </c>
      <c r="J405" s="70">
        <v>156.35378371394452</v>
      </c>
      <c r="K405" s="69">
        <v>143.58212632699718</v>
      </c>
      <c r="L405" s="69">
        <v>161.19716750950332</v>
      </c>
      <c r="M405" s="265">
        <v>148.60685322840365</v>
      </c>
      <c r="N405" s="70">
        <v>115.582598887071</v>
      </c>
      <c r="O405" s="70">
        <v>125.80195328092897</v>
      </c>
      <c r="P405" s="70">
        <v>131.49241317816964</v>
      </c>
      <c r="Q405" s="70">
        <v>141.18576553100843</v>
      </c>
      <c r="R405" s="70">
        <v>150.47351192911643</v>
      </c>
      <c r="S405" s="70">
        <v>158.41962305851362</v>
      </c>
      <c r="T405" s="265">
        <v>165.23636482641766</v>
      </c>
      <c r="U405" s="70">
        <v>120.10108451731432</v>
      </c>
      <c r="V405" s="70">
        <v>128.50862261802325</v>
      </c>
      <c r="W405" s="70">
        <v>132.04926582116448</v>
      </c>
      <c r="X405" s="70">
        <v>139.3851859935682</v>
      </c>
      <c r="Y405" s="70">
        <v>146.04146264018104</v>
      </c>
      <c r="Z405" s="70">
        <v>151.15255861468333</v>
      </c>
      <c r="AA405" s="70">
        <v>154.98960454927516</v>
      </c>
      <c r="BJ405" s="275"/>
    </row>
    <row r="406" spans="1:62" x14ac:dyDescent="0.25">
      <c r="A406" t="str">
        <f t="shared" si="16"/>
        <v>22. Verv. producten van rubber of kunststof</v>
      </c>
      <c r="B406" s="275">
        <v>22</v>
      </c>
      <c r="C406" s="5" t="s">
        <v>161</v>
      </c>
      <c r="D406" s="270"/>
      <c r="E406" s="70">
        <v>253.10925941897287</v>
      </c>
      <c r="F406" s="70">
        <v>252.02728635612814</v>
      </c>
      <c r="G406" s="70">
        <v>240.80623885108434</v>
      </c>
      <c r="H406" s="70">
        <v>234.77021368579722</v>
      </c>
      <c r="I406" s="70">
        <v>238.18966152520025</v>
      </c>
      <c r="J406" s="70">
        <v>251.9618175374124</v>
      </c>
      <c r="K406" s="69">
        <v>236.35692902684983</v>
      </c>
      <c r="L406" s="69">
        <v>282.10205482313529</v>
      </c>
      <c r="M406" s="265">
        <v>265.82653605232861</v>
      </c>
      <c r="N406" s="70">
        <v>187.45693791881467</v>
      </c>
      <c r="O406" s="70">
        <v>204.0311359436532</v>
      </c>
      <c r="P406" s="70">
        <v>213.26017386076023</v>
      </c>
      <c r="Q406" s="70">
        <v>228.98127866137699</v>
      </c>
      <c r="R406" s="70">
        <v>244.04455390107719</v>
      </c>
      <c r="S406" s="70">
        <v>256.93190610653124</v>
      </c>
      <c r="T406" s="265">
        <v>267.98759745366129</v>
      </c>
      <c r="U406" s="70">
        <v>196.69672875641078</v>
      </c>
      <c r="V406" s="70">
        <v>210.46625671655099</v>
      </c>
      <c r="W406" s="70">
        <v>216.26497983841514</v>
      </c>
      <c r="X406" s="70">
        <v>228.27945502928614</v>
      </c>
      <c r="Y406" s="70">
        <v>239.18083737190508</v>
      </c>
      <c r="Z406" s="70">
        <v>247.55158491831654</v>
      </c>
      <c r="AA406" s="70">
        <v>253.83574451983529</v>
      </c>
      <c r="BJ406" s="275"/>
    </row>
    <row r="407" spans="1:62" x14ac:dyDescent="0.25">
      <c r="A407" t="str">
        <f t="shared" si="16"/>
        <v>22. Verv. producten van rubber of kunststof</v>
      </c>
      <c r="B407" s="275">
        <v>22</v>
      </c>
      <c r="C407" s="5" t="s">
        <v>162</v>
      </c>
      <c r="D407" s="270"/>
      <c r="E407" s="70">
        <v>274.30170750348702</v>
      </c>
      <c r="F407" s="70">
        <v>268.74821439030814</v>
      </c>
      <c r="G407" s="70">
        <v>256.94466454791461</v>
      </c>
      <c r="H407" s="70">
        <v>250.15708136811077</v>
      </c>
      <c r="I407" s="70">
        <v>243.05460234726269</v>
      </c>
      <c r="J407" s="70">
        <v>235.65922948525494</v>
      </c>
      <c r="K407" s="69">
        <v>230.02623743770161</v>
      </c>
      <c r="L407" s="69">
        <v>273.83613680339198</v>
      </c>
      <c r="M407" s="265">
        <v>249.46321364369192</v>
      </c>
      <c r="N407" s="70">
        <v>230.21399639452301</v>
      </c>
      <c r="O407" s="70">
        <v>219.23688382358586</v>
      </c>
      <c r="P407" s="70">
        <v>209.0100679884589</v>
      </c>
      <c r="Q407" s="70">
        <v>199.7313554648527</v>
      </c>
      <c r="R407" s="70">
        <v>196.68649112759863</v>
      </c>
      <c r="S407" s="70">
        <v>192.0592315779343</v>
      </c>
      <c r="T407" s="265">
        <v>204.44839285751584</v>
      </c>
      <c r="U407" s="70">
        <v>244.54675183825299</v>
      </c>
      <c r="V407" s="70">
        <v>228.94660398868038</v>
      </c>
      <c r="W407" s="70">
        <v>214.57454619594358</v>
      </c>
      <c r="X407" s="70">
        <v>201.58009997432407</v>
      </c>
      <c r="Y407" s="70">
        <v>195.14900903902182</v>
      </c>
      <c r="Z407" s="70">
        <v>187.33434895160846</v>
      </c>
      <c r="AA407" s="70">
        <v>196.0452571907297</v>
      </c>
      <c r="BJ407" s="275"/>
    </row>
    <row r="408" spans="1:62" x14ac:dyDescent="0.25">
      <c r="A408" t="str">
        <f t="shared" si="16"/>
        <v>22. Verv. producten van rubber of kunststof</v>
      </c>
      <c r="B408" s="275">
        <v>22</v>
      </c>
      <c r="C408" s="5" t="s">
        <v>163</v>
      </c>
      <c r="D408" s="270"/>
      <c r="E408" s="70">
        <v>226.02077548546356</v>
      </c>
      <c r="F408" s="70">
        <v>222.02695188102055</v>
      </c>
      <c r="G408" s="70">
        <v>219.28861845812094</v>
      </c>
      <c r="H408" s="70">
        <v>214.88720875894631</v>
      </c>
      <c r="I408" s="70">
        <v>217.82418004385949</v>
      </c>
      <c r="J408" s="70">
        <v>215.37612632974242</v>
      </c>
      <c r="K408" s="69">
        <v>208.0954811559796</v>
      </c>
      <c r="L408" s="69">
        <v>263.27265178919941</v>
      </c>
      <c r="M408" s="265">
        <v>233.88815421152054</v>
      </c>
      <c r="N408" s="70">
        <v>194.07362959066003</v>
      </c>
      <c r="O408" s="70">
        <v>185.26100044028013</v>
      </c>
      <c r="P408" s="70">
        <v>181.14435597354876</v>
      </c>
      <c r="Q408" s="70">
        <v>177.29169944994345</v>
      </c>
      <c r="R408" s="70">
        <v>172.26889883690947</v>
      </c>
      <c r="S408" s="70">
        <v>175.45156306644222</v>
      </c>
      <c r="T408" s="265">
        <v>167.08564444858999</v>
      </c>
      <c r="U408" s="70">
        <v>210.30336737253074</v>
      </c>
      <c r="V408" s="70">
        <v>197.35771770298916</v>
      </c>
      <c r="W408" s="70">
        <v>189.70786085993169</v>
      </c>
      <c r="X408" s="70">
        <v>182.5321350619985</v>
      </c>
      <c r="Y408" s="70">
        <v>174.36054552210149</v>
      </c>
      <c r="Z408" s="70">
        <v>174.57779097136171</v>
      </c>
      <c r="AA408" s="70">
        <v>163.44110921242242</v>
      </c>
      <c r="BJ408" s="275"/>
    </row>
    <row r="409" spans="1:62" x14ac:dyDescent="0.25">
      <c r="A409" t="str">
        <f t="shared" si="16"/>
        <v>22. Verv. producten van rubber of kunststof</v>
      </c>
      <c r="B409" s="275">
        <v>22</v>
      </c>
      <c r="C409" s="5" t="s">
        <v>164</v>
      </c>
      <c r="D409" s="270"/>
      <c r="E409" s="70">
        <v>220.62138823205373</v>
      </c>
      <c r="F409" s="70">
        <v>212.15687876551092</v>
      </c>
      <c r="G409" s="70">
        <v>198.18570639256924</v>
      </c>
      <c r="H409" s="70">
        <v>188.05395080845221</v>
      </c>
      <c r="I409" s="70">
        <v>184.06927008939118</v>
      </c>
      <c r="J409" s="70">
        <v>186.17189863121877</v>
      </c>
      <c r="K409" s="69">
        <v>180.2550918591233</v>
      </c>
      <c r="L409" s="69">
        <v>252.99590472580769</v>
      </c>
      <c r="M409" s="265">
        <v>218.78289737450297</v>
      </c>
      <c r="N409" s="70">
        <v>186.36263447640496</v>
      </c>
      <c r="O409" s="70">
        <v>183.4846263391166</v>
      </c>
      <c r="P409" s="70">
        <v>180.24030621379111</v>
      </c>
      <c r="Q409" s="70">
        <v>177.55078267304464</v>
      </c>
      <c r="R409" s="70">
        <v>173.05579464543422</v>
      </c>
      <c r="S409" s="70">
        <v>163.5858577597194</v>
      </c>
      <c r="T409" s="265">
        <v>156.15763836832781</v>
      </c>
      <c r="U409" s="70">
        <v>205.29030269474248</v>
      </c>
      <c r="V409" s="70">
        <v>198.70083240733229</v>
      </c>
      <c r="W409" s="70">
        <v>191.88557681303024</v>
      </c>
      <c r="X409" s="70">
        <v>185.82469012182796</v>
      </c>
      <c r="Y409" s="70">
        <v>178.05631570199483</v>
      </c>
      <c r="Z409" s="70">
        <v>165.46547989288754</v>
      </c>
      <c r="AA409" s="70">
        <v>155.27991718955076</v>
      </c>
      <c r="BJ409" s="275"/>
    </row>
    <row r="410" spans="1:62" x14ac:dyDescent="0.25">
      <c r="A410" t="str">
        <f t="shared" si="16"/>
        <v>22. Verv. producten van rubber of kunststof</v>
      </c>
      <c r="B410" s="275">
        <v>22</v>
      </c>
      <c r="C410" s="5" t="s">
        <v>165</v>
      </c>
      <c r="D410" s="270"/>
      <c r="E410" s="70">
        <v>189.09247564074118</v>
      </c>
      <c r="F410" s="70">
        <v>178.29970925542708</v>
      </c>
      <c r="G410" s="70">
        <v>174.92887275116919</v>
      </c>
      <c r="H410" s="70">
        <v>169.06276860029826</v>
      </c>
      <c r="I410" s="70">
        <v>163.29330907891799</v>
      </c>
      <c r="J410" s="70">
        <v>165.04448118461232</v>
      </c>
      <c r="K410" s="69">
        <v>154.37715510357378</v>
      </c>
      <c r="L410" s="69">
        <v>220.96510920988692</v>
      </c>
      <c r="M410" s="265">
        <v>188.1352413053653</v>
      </c>
      <c r="N410" s="70">
        <v>153.7663154647482</v>
      </c>
      <c r="O410" s="70">
        <v>150.28501780491567</v>
      </c>
      <c r="P410" s="70">
        <v>149.69129423695904</v>
      </c>
      <c r="Q410" s="70">
        <v>149.41505755220356</v>
      </c>
      <c r="R410" s="70">
        <v>148.54269030349803</v>
      </c>
      <c r="S410" s="70">
        <v>147.92239487494746</v>
      </c>
      <c r="T410" s="265">
        <v>145.63802141492832</v>
      </c>
      <c r="U410" s="70">
        <v>173.90805237949579</v>
      </c>
      <c r="V410" s="70">
        <v>167.09543347478339</v>
      </c>
      <c r="W410" s="70">
        <v>163.61979652698213</v>
      </c>
      <c r="X410" s="70">
        <v>160.55509138709775</v>
      </c>
      <c r="Y410" s="70">
        <v>156.91751132428382</v>
      </c>
      <c r="Z410" s="70">
        <v>153.61883478532661</v>
      </c>
      <c r="AA410" s="70">
        <v>148.68793091837901</v>
      </c>
      <c r="BJ410" s="275"/>
    </row>
    <row r="411" spans="1:62" x14ac:dyDescent="0.25">
      <c r="A411" t="str">
        <f t="shared" si="16"/>
        <v>22. Verv. producten van rubber of kunststof</v>
      </c>
      <c r="B411" s="275">
        <v>22</v>
      </c>
      <c r="C411" s="5" t="s">
        <v>166</v>
      </c>
      <c r="D411" s="266"/>
      <c r="E411" s="70">
        <v>131.47918777781831</v>
      </c>
      <c r="F411" s="70">
        <v>135.42280648679343</v>
      </c>
      <c r="G411" s="70">
        <v>137.47311277704586</v>
      </c>
      <c r="H411" s="70">
        <v>137.77999340033395</v>
      </c>
      <c r="I411" s="70">
        <v>141.63872789417567</v>
      </c>
      <c r="J411" s="70">
        <v>144.32382858051747</v>
      </c>
      <c r="K411" s="69">
        <v>132.37034118462876</v>
      </c>
      <c r="L411" s="69">
        <v>217.89400559948203</v>
      </c>
      <c r="M411" s="265">
        <v>175.93744769850605</v>
      </c>
      <c r="N411" s="70">
        <v>131.78008085197868</v>
      </c>
      <c r="O411" s="70">
        <v>130.56280268891413</v>
      </c>
      <c r="P411" s="70">
        <v>127.42377635005009</v>
      </c>
      <c r="Q411" s="70">
        <v>121.18279245329697</v>
      </c>
      <c r="R411" s="70">
        <v>119.35360367190651</v>
      </c>
      <c r="S411" s="70">
        <v>118.8203169820432</v>
      </c>
      <c r="T411" s="265">
        <v>116.28839292776129</v>
      </c>
      <c r="U411" s="70">
        <v>153.36109868733354</v>
      </c>
      <c r="V411" s="70">
        <v>149.37410509729472</v>
      </c>
      <c r="W411" s="70">
        <v>143.31667861205779</v>
      </c>
      <c r="X411" s="70">
        <v>133.99161744220643</v>
      </c>
      <c r="Y411" s="70">
        <v>129.73663243746185</v>
      </c>
      <c r="Z411" s="70">
        <v>126.97207058702526</v>
      </c>
      <c r="AA411" s="70">
        <v>122.16428984247187</v>
      </c>
      <c r="BJ411" s="275"/>
    </row>
    <row r="412" spans="1:62" x14ac:dyDescent="0.25">
      <c r="A412" t="str">
        <f t="shared" si="16"/>
        <v>22. Verv. producten van rubber of kunststof</v>
      </c>
      <c r="B412" s="275">
        <v>22</v>
      </c>
      <c r="C412" s="5" t="s">
        <v>167</v>
      </c>
      <c r="D412" s="266"/>
      <c r="E412" s="70">
        <v>107.38098557566039</v>
      </c>
      <c r="F412" s="70">
        <v>117.33988489498283</v>
      </c>
      <c r="G412" s="70">
        <v>132.88775720375978</v>
      </c>
      <c r="H412" s="70">
        <v>145.28660957321694</v>
      </c>
      <c r="I412" s="70">
        <v>162.25707005460316</v>
      </c>
      <c r="J412" s="70">
        <v>182.21117059992901</v>
      </c>
      <c r="K412" s="69">
        <v>189.01648896759031</v>
      </c>
      <c r="L412" s="69">
        <v>277.12334700447616</v>
      </c>
      <c r="M412" s="265">
        <v>242.69785988986035</v>
      </c>
      <c r="N412" s="70">
        <v>201.95301805249133</v>
      </c>
      <c r="O412" s="70">
        <v>194.75485117952402</v>
      </c>
      <c r="P412" s="70">
        <v>186.96621313171659</v>
      </c>
      <c r="Q412" s="70">
        <v>184.37270580064026</v>
      </c>
      <c r="R412" s="70">
        <v>177.97819924553761</v>
      </c>
      <c r="S412" s="70">
        <v>169.77717334758171</v>
      </c>
      <c r="T412" s="265">
        <v>168.42543331385858</v>
      </c>
      <c r="U412" s="70">
        <v>224.19726059143935</v>
      </c>
      <c r="V412" s="70">
        <v>212.54879594338485</v>
      </c>
      <c r="W412" s="70">
        <v>200.5967568354931</v>
      </c>
      <c r="X412" s="70">
        <v>194.46785123590911</v>
      </c>
      <c r="Y412" s="70">
        <v>184.54760153359774</v>
      </c>
      <c r="Z412" s="70">
        <v>173.06582075747897</v>
      </c>
      <c r="AA412" s="70">
        <v>168.78354015951257</v>
      </c>
      <c r="BJ412" s="275"/>
    </row>
    <row r="413" spans="1:62" x14ac:dyDescent="0.25">
      <c r="A413" t="str">
        <f t="shared" si="16"/>
        <v>22. Verv. producten van rubber of kunststof</v>
      </c>
      <c r="B413" s="275">
        <v>22</v>
      </c>
      <c r="C413" s="5" t="s">
        <v>168</v>
      </c>
      <c r="D413" s="266"/>
      <c r="E413" s="70">
        <v>94.268013591081711</v>
      </c>
      <c r="F413" s="70">
        <v>99.528954851502704</v>
      </c>
      <c r="G413" s="70">
        <v>104.89915704367634</v>
      </c>
      <c r="H413" s="70">
        <v>118.340949028783</v>
      </c>
      <c r="I413" s="70">
        <v>127.49184665694143</v>
      </c>
      <c r="J413" s="70">
        <v>144.87123927149909</v>
      </c>
      <c r="K413" s="69">
        <v>163.9458457962379</v>
      </c>
      <c r="L413" s="69">
        <v>220.52502290102581</v>
      </c>
      <c r="M413" s="265">
        <v>216.67709042343577</v>
      </c>
      <c r="N413" s="70">
        <v>231.07908308647572</v>
      </c>
      <c r="O413" s="70">
        <v>252.87210484905481</v>
      </c>
      <c r="P413" s="70">
        <v>263.13069766899309</v>
      </c>
      <c r="Q413" s="70">
        <v>264.59927648486763</v>
      </c>
      <c r="R413" s="70">
        <v>262.28204547723567</v>
      </c>
      <c r="S413" s="70">
        <v>258.9716360543465</v>
      </c>
      <c r="T413" s="265">
        <v>248.90587199361346</v>
      </c>
      <c r="U413" s="70">
        <v>239.6800967221711</v>
      </c>
      <c r="V413" s="70">
        <v>257.84734857739465</v>
      </c>
      <c r="W413" s="70">
        <v>263.76895234397233</v>
      </c>
      <c r="X413" s="70">
        <v>260.75414466523739</v>
      </c>
      <c r="Y413" s="70">
        <v>254.09817194052073</v>
      </c>
      <c r="Z413" s="70">
        <v>246.6468593774801</v>
      </c>
      <c r="AA413" s="70">
        <v>233.04991152822763</v>
      </c>
      <c r="BJ413" s="275"/>
    </row>
    <row r="414" spans="1:62" x14ac:dyDescent="0.25">
      <c r="A414" t="str">
        <f t="shared" si="16"/>
        <v>22. Verv. producten van rubber of kunststof</v>
      </c>
      <c r="B414" s="275">
        <v>22</v>
      </c>
      <c r="C414" s="5" t="s">
        <v>169</v>
      </c>
      <c r="D414" s="266"/>
      <c r="E414" s="70">
        <v>12.903781506096966</v>
      </c>
      <c r="F414" s="70">
        <v>10.931824655894816</v>
      </c>
      <c r="G414" s="70">
        <v>14.027459057139025</v>
      </c>
      <c r="H414" s="70">
        <v>12.05550229267099</v>
      </c>
      <c r="I414" s="70">
        <v>12.076074609081211</v>
      </c>
      <c r="J414" s="70">
        <v>9.781323037522597</v>
      </c>
      <c r="K414" s="69">
        <v>10.49283651411219</v>
      </c>
      <c r="L414" s="69">
        <v>17.106843963109789</v>
      </c>
      <c r="M414" s="265">
        <v>15.957219114929716</v>
      </c>
      <c r="N414" s="70">
        <v>17.575261413327137</v>
      </c>
      <c r="O414" s="70">
        <v>19.625905153305968</v>
      </c>
      <c r="P414" s="70">
        <v>49.138374497708696</v>
      </c>
      <c r="Q414" s="70">
        <v>60.268575756905626</v>
      </c>
      <c r="R414" s="70">
        <v>65.065132380614841</v>
      </c>
      <c r="S414" s="70">
        <v>73.550249429234682</v>
      </c>
      <c r="T414" s="265">
        <v>76.650839029600959</v>
      </c>
      <c r="U414" s="70">
        <v>17.948460961614011</v>
      </c>
      <c r="V414" s="70">
        <v>19.703597524209815</v>
      </c>
      <c r="W414" s="70">
        <v>48.498357297838318</v>
      </c>
      <c r="X414" s="70">
        <v>58.477336334287983</v>
      </c>
      <c r="Y414" s="70">
        <v>62.063374042225121</v>
      </c>
      <c r="Z414" s="70">
        <v>68.970222171186919</v>
      </c>
      <c r="AA414" s="70">
        <v>70.661816705053312</v>
      </c>
      <c r="BJ414" s="275"/>
    </row>
    <row r="415" spans="1:62" x14ac:dyDescent="0.25">
      <c r="A415" t="str">
        <f t="shared" si="16"/>
        <v>22. Verv. producten van rubber of kunststof</v>
      </c>
      <c r="B415" s="275">
        <v>22</v>
      </c>
      <c r="C415" s="5" t="s">
        <v>26</v>
      </c>
      <c r="D415" s="270"/>
      <c r="E415" s="70">
        <v>214.55278067283908</v>
      </c>
      <c r="F415" s="70">
        <v>227.80066440238036</v>
      </c>
      <c r="G415" s="70">
        <v>251.81437330457516</v>
      </c>
      <c r="H415" s="70">
        <v>275.68306089467092</v>
      </c>
      <c r="I415" s="70">
        <v>301.82499132062583</v>
      </c>
      <c r="J415" s="70">
        <v>336.86373290895074</v>
      </c>
      <c r="K415" s="69">
        <v>363.45517127794039</v>
      </c>
      <c r="L415" s="69">
        <v>514.7552138686118</v>
      </c>
      <c r="M415" s="265">
        <v>475.33216942822588</v>
      </c>
      <c r="N415" s="70">
        <v>450.60736255229421</v>
      </c>
      <c r="O415" s="70">
        <v>467.25286118188478</v>
      </c>
      <c r="P415" s="70">
        <v>499.23528529841838</v>
      </c>
      <c r="Q415" s="70">
        <v>509.24055804241357</v>
      </c>
      <c r="R415" s="70">
        <v>505.32537710338812</v>
      </c>
      <c r="S415" s="70">
        <v>502.29905883116288</v>
      </c>
      <c r="T415" s="265">
        <v>493.98214433707295</v>
      </c>
      <c r="U415" s="70">
        <v>481.82581827522444</v>
      </c>
      <c r="V415" s="70">
        <v>490.09974204498934</v>
      </c>
      <c r="W415" s="70">
        <v>512.86406647730371</v>
      </c>
      <c r="X415" s="70">
        <v>513.69933223543444</v>
      </c>
      <c r="Y415" s="70">
        <v>500.70914751634359</v>
      </c>
      <c r="Z415" s="70">
        <v>488.68290230614605</v>
      </c>
      <c r="AA415" s="70">
        <v>472.49526839279349</v>
      </c>
      <c r="BJ415" s="275"/>
    </row>
    <row r="416" spans="1:62" x14ac:dyDescent="0.25">
      <c r="A416" t="str">
        <f t="shared" si="16"/>
        <v>22. Verv. producten van rubber of kunststof</v>
      </c>
      <c r="B416" s="275">
        <v>22</v>
      </c>
      <c r="C416" s="5" t="s">
        <v>19</v>
      </c>
      <c r="D416" s="270"/>
      <c r="E416" s="70">
        <v>1679.8856643657157</v>
      </c>
      <c r="F416" s="70">
        <v>1666.3328455450983</v>
      </c>
      <c r="G416" s="70">
        <v>1646.0382586741869</v>
      </c>
      <c r="H416" s="70">
        <v>1635.6058358122789</v>
      </c>
      <c r="I416" s="70">
        <v>1661.1786297301005</v>
      </c>
      <c r="J416" s="70">
        <v>1705.2937003313587</v>
      </c>
      <c r="K416" s="69">
        <v>1661.529790873622</v>
      </c>
      <c r="L416" s="69">
        <v>2198.4729781006299</v>
      </c>
      <c r="M416" s="265">
        <v>1969.1101113085017</v>
      </c>
      <c r="N416" s="70">
        <v>1659.48502048148</v>
      </c>
      <c r="O416" s="70">
        <v>1676.4102058376216</v>
      </c>
      <c r="P416" s="70">
        <v>1702.4662741309398</v>
      </c>
      <c r="Q416" s="70">
        <v>1716.3564737424479</v>
      </c>
      <c r="R416" s="70">
        <v>1722.3028541982305</v>
      </c>
      <c r="S416" s="70">
        <v>1728.7047195490125</v>
      </c>
      <c r="T416" s="265">
        <v>1730.6075908070036</v>
      </c>
      <c r="U416" s="70">
        <v>1795.8523973616955</v>
      </c>
      <c r="V416" s="70">
        <v>1781.0558881770194</v>
      </c>
      <c r="W416" s="70">
        <v>1775.0788202458098</v>
      </c>
      <c r="X416" s="70">
        <v>1757.2434245763291</v>
      </c>
      <c r="Y416" s="70">
        <v>1732.0914809970802</v>
      </c>
      <c r="Z416" s="70">
        <v>1707.7134621098628</v>
      </c>
      <c r="AA416" s="70">
        <v>1679.6107210890325</v>
      </c>
      <c r="BJ416" s="275"/>
    </row>
    <row r="417" spans="1:62" x14ac:dyDescent="0.25">
      <c r="A417" t="str">
        <f t="shared" si="16"/>
        <v>22. Verv. producten van rubber of kunststof</v>
      </c>
      <c r="B417" s="275">
        <v>22</v>
      </c>
      <c r="C417" s="5" t="s">
        <v>20</v>
      </c>
      <c r="D417" s="270"/>
      <c r="E417" s="267">
        <v>0.12771868063642833</v>
      </c>
      <c r="F417" s="267">
        <v>0.13670778020813795</v>
      </c>
      <c r="G417" s="267">
        <v>0.15298209016563249</v>
      </c>
      <c r="H417" s="267">
        <v>0.1685510377002051</v>
      </c>
      <c r="I417" s="267">
        <v>0.18169327844631902</v>
      </c>
      <c r="J417" s="267">
        <v>0.19754000899873972</v>
      </c>
      <c r="K417" s="333">
        <v>0.21874730942190204</v>
      </c>
      <c r="L417" s="333">
        <v>0.23414216094360843</v>
      </c>
      <c r="M417" s="268">
        <v>0.24139440790965258</v>
      </c>
      <c r="N417" s="267">
        <v>0.27153445616613991</v>
      </c>
      <c r="O417" s="267">
        <v>0.27872227188477477</v>
      </c>
      <c r="P417" s="267">
        <v>0.29324239362877463</v>
      </c>
      <c r="Q417" s="267">
        <v>0.29669859719294472</v>
      </c>
      <c r="R417" s="267">
        <v>0.29340099847806855</v>
      </c>
      <c r="S417" s="267">
        <v>0.29056382686466176</v>
      </c>
      <c r="T417" s="268">
        <v>0.28543856328904865</v>
      </c>
      <c r="U417" s="267">
        <v>0.26829923159780811</v>
      </c>
      <c r="V417" s="267">
        <v>0.27517370190254148</v>
      </c>
      <c r="W417" s="267">
        <v>0.28892467231752739</v>
      </c>
      <c r="X417" s="267">
        <v>0.29233248225657021</v>
      </c>
      <c r="Y417" s="267">
        <v>0.28907777274449148</v>
      </c>
      <c r="Z417" s="267">
        <v>0.28616211861583807</v>
      </c>
      <c r="AA417" s="267">
        <v>0.28131236747907584</v>
      </c>
      <c r="BJ417" s="275"/>
    </row>
    <row r="418" spans="1:62" x14ac:dyDescent="0.25">
      <c r="A418" t="str">
        <f t="shared" si="16"/>
        <v>22. Verv. producten van rubber of kunststof</v>
      </c>
      <c r="B418" s="275">
        <v>22</v>
      </c>
      <c r="C418" s="5" t="s">
        <v>29</v>
      </c>
      <c r="D418" s="270"/>
      <c r="E418" s="70">
        <v>1679.8856643657157</v>
      </c>
      <c r="F418" s="70">
        <v>1666.3328455450983</v>
      </c>
      <c r="G418" s="70">
        <v>1646.0382586741869</v>
      </c>
      <c r="H418" s="70">
        <v>1635.6058358122789</v>
      </c>
      <c r="I418" s="70">
        <v>1661.1786297301005</v>
      </c>
      <c r="J418" s="70">
        <v>1705.2937003313587</v>
      </c>
      <c r="K418" s="69">
        <v>1661.529790873622</v>
      </c>
      <c r="L418" s="69">
        <v>1274.4729781006299</v>
      </c>
      <c r="M418" s="265">
        <v>1365.5163603878693</v>
      </c>
      <c r="N418" s="70">
        <v>1531.4971497118411</v>
      </c>
      <c r="O418" s="70">
        <v>1549.4303649481685</v>
      </c>
      <c r="P418" s="70">
        <v>1576.4865238987272</v>
      </c>
      <c r="Q418" s="70">
        <v>1591.3689374736953</v>
      </c>
      <c r="R418" s="70">
        <v>1598.2997172358566</v>
      </c>
      <c r="S418" s="70">
        <v>1605.6782287839872</v>
      </c>
      <c r="T418" s="265">
        <v>1608.5500541936365</v>
      </c>
      <c r="U418" s="70">
        <v>1395.1297728316256</v>
      </c>
      <c r="V418" s="70">
        <v>1390.2147779518273</v>
      </c>
      <c r="W418" s="70">
        <v>1393.8755537189845</v>
      </c>
      <c r="X418" s="70">
        <v>1385.4403398727011</v>
      </c>
      <c r="Y418" s="70">
        <v>1369.4567768020445</v>
      </c>
      <c r="Z418" s="70">
        <v>1354.0210531524624</v>
      </c>
      <c r="AA418" s="70">
        <v>1334.6400971886499</v>
      </c>
      <c r="BJ418" s="275"/>
    </row>
    <row r="419" spans="1:62" x14ac:dyDescent="0.25">
      <c r="A419" t="str">
        <f t="shared" si="16"/>
        <v>23. Verv. andere niet-metaalhoudende minerale producten</v>
      </c>
      <c r="B419" s="275">
        <v>23</v>
      </c>
      <c r="C419" s="5" t="s">
        <v>25</v>
      </c>
      <c r="D419" s="70">
        <v>15405</v>
      </c>
      <c r="E419" s="70">
        <v>15391</v>
      </c>
      <c r="F419" s="70">
        <v>15244</v>
      </c>
      <c r="G419" s="70">
        <v>15128</v>
      </c>
      <c r="H419" s="70">
        <v>15273</v>
      </c>
      <c r="I419" s="70">
        <v>15325</v>
      </c>
      <c r="J419" s="70">
        <v>15608</v>
      </c>
      <c r="K419" s="69">
        <v>15843</v>
      </c>
      <c r="L419" s="69">
        <v>16226</v>
      </c>
      <c r="M419" s="265">
        <v>16263.428213578161</v>
      </c>
      <c r="N419" s="70">
        <v>16361.714397471053</v>
      </c>
      <c r="O419" s="70">
        <v>16460.59456276918</v>
      </c>
      <c r="P419" s="70">
        <v>16560.072299131793</v>
      </c>
      <c r="Q419" s="70">
        <v>16660.151217911858</v>
      </c>
      <c r="R419" s="70">
        <v>16760.834952287114</v>
      </c>
      <c r="S419" s="70">
        <v>16862.127157392035</v>
      </c>
      <c r="T419" s="265">
        <v>16964.03151045047</v>
      </c>
      <c r="U419" s="70">
        <v>16121.097027499856</v>
      </c>
      <c r="V419" s="70">
        <v>15980.011468497498</v>
      </c>
      <c r="W419" s="70">
        <v>15840.160635328313</v>
      </c>
      <c r="X419" s="70">
        <v>15701.533722152975</v>
      </c>
      <c r="Y419" s="70">
        <v>15564.12001770063</v>
      </c>
      <c r="Z419" s="70">
        <v>15427.908904441327</v>
      </c>
      <c r="AA419" s="70">
        <v>15292.889857765551</v>
      </c>
      <c r="BJ419" s="275"/>
    </row>
    <row r="420" spans="1:62" x14ac:dyDescent="0.25">
      <c r="A420" t="str">
        <f t="shared" si="16"/>
        <v>23. Verv. andere niet-metaalhoudende minerale producten</v>
      </c>
      <c r="B420" s="275">
        <v>23</v>
      </c>
      <c r="C420" s="5" t="s">
        <v>154</v>
      </c>
      <c r="D420" s="266"/>
      <c r="E420" s="70">
        <v>-14</v>
      </c>
      <c r="F420" s="70">
        <v>-147</v>
      </c>
      <c r="G420" s="70">
        <v>-116</v>
      </c>
      <c r="H420" s="70">
        <v>145</v>
      </c>
      <c r="I420" s="70">
        <v>52</v>
      </c>
      <c r="J420" s="70">
        <v>283</v>
      </c>
      <c r="K420" s="69">
        <v>235</v>
      </c>
      <c r="L420" s="69">
        <v>383</v>
      </c>
      <c r="M420" s="265">
        <v>37.428213578161376</v>
      </c>
      <c r="N420" s="70">
        <v>98.286183892891131</v>
      </c>
      <c r="O420" s="70">
        <v>98.880165298127395</v>
      </c>
      <c r="P420" s="70">
        <v>99.477736362612632</v>
      </c>
      <c r="Q420" s="70">
        <v>100.07891878006558</v>
      </c>
      <c r="R420" s="70">
        <v>100.68373437525588</v>
      </c>
      <c r="S420" s="70">
        <v>101.29220510492087</v>
      </c>
      <c r="T420" s="265">
        <v>101.90435305843494</v>
      </c>
      <c r="U420" s="70">
        <v>-142.33118607830511</v>
      </c>
      <c r="V420" s="70">
        <v>-141.08555900235842</v>
      </c>
      <c r="W420" s="70">
        <v>-139.85083316918463</v>
      </c>
      <c r="X420" s="70">
        <v>-138.6269131753379</v>
      </c>
      <c r="Y420" s="70">
        <v>-137.41370445234497</v>
      </c>
      <c r="Z420" s="70">
        <v>-136.2111132593036</v>
      </c>
      <c r="AA420" s="70">
        <v>-135.01904667577583</v>
      </c>
      <c r="BJ420" s="275"/>
    </row>
    <row r="421" spans="1:62" x14ac:dyDescent="0.25">
      <c r="A421" t="str">
        <f t="shared" si="16"/>
        <v>23. Verv. andere niet-metaalhoudende minerale producten</v>
      </c>
      <c r="B421" s="275">
        <v>23</v>
      </c>
      <c r="C421" s="5" t="s">
        <v>155</v>
      </c>
      <c r="D421" s="266"/>
      <c r="E421" s="267">
        <v>0.99909120415449526</v>
      </c>
      <c r="F421" s="267">
        <v>0.99044896368007274</v>
      </c>
      <c r="G421" s="267">
        <v>0.99239044870112836</v>
      </c>
      <c r="H421" s="267">
        <v>1.0095848757271284</v>
      </c>
      <c r="I421" s="267">
        <v>1.0034047011065279</v>
      </c>
      <c r="J421" s="267">
        <v>1.0184665579119085</v>
      </c>
      <c r="K421" s="333">
        <v>1.015056381342901</v>
      </c>
      <c r="L421" s="333">
        <v>1.0241747143849018</v>
      </c>
      <c r="M421" s="268">
        <v>1.0023066814728314</v>
      </c>
      <c r="N421" s="267">
        <v>1.0060433865850518</v>
      </c>
      <c r="O421" s="267">
        <v>1.006043386585052</v>
      </c>
      <c r="P421" s="267">
        <v>1.0060433865850515</v>
      </c>
      <c r="Q421" s="267">
        <v>1.006043386585052</v>
      </c>
      <c r="R421" s="267">
        <v>1.0060433865850513</v>
      </c>
      <c r="S421" s="267">
        <v>1.006043386585052</v>
      </c>
      <c r="T421" s="268">
        <v>1.0060433865850527</v>
      </c>
      <c r="U421" s="267">
        <v>0.99124838968702345</v>
      </c>
      <c r="V421" s="267">
        <v>0.99124838968702378</v>
      </c>
      <c r="W421" s="267">
        <v>0.99124838968702356</v>
      </c>
      <c r="X421" s="267">
        <v>0.99124838968702389</v>
      </c>
      <c r="Y421" s="267">
        <v>0.99124838968702333</v>
      </c>
      <c r="Z421" s="267">
        <v>0.99124838968702411</v>
      </c>
      <c r="AA421" s="267">
        <v>0.99124838968702311</v>
      </c>
      <c r="BJ421" s="275"/>
    </row>
    <row r="422" spans="1:62" x14ac:dyDescent="0.25">
      <c r="A422" t="str">
        <f t="shared" si="16"/>
        <v>23. Verv. andere niet-metaalhoudende minerale producten</v>
      </c>
      <c r="B422" s="275">
        <v>23</v>
      </c>
      <c r="C422" s="5" t="s">
        <v>8</v>
      </c>
      <c r="D422" s="70">
        <v>38</v>
      </c>
      <c r="E422" s="70">
        <v>30</v>
      </c>
      <c r="F422" s="70">
        <v>27</v>
      </c>
      <c r="G422" s="70">
        <v>34</v>
      </c>
      <c r="H422" s="70">
        <v>36</v>
      </c>
      <c r="I422" s="70">
        <v>30</v>
      </c>
      <c r="J422" s="70">
        <v>32</v>
      </c>
      <c r="K422" s="69">
        <v>33</v>
      </c>
      <c r="L422" s="69">
        <v>42</v>
      </c>
      <c r="M422" s="265">
        <v>36.346505567632803</v>
      </c>
      <c r="N422" s="70">
        <v>38.499783614604524</v>
      </c>
      <c r="O422" s="70">
        <v>39.324756404454838</v>
      </c>
      <c r="P422" s="70">
        <v>41.302304269303484</v>
      </c>
      <c r="Q422" s="70">
        <v>42.709676198208797</v>
      </c>
      <c r="R422" s="70">
        <v>43.879857526303581</v>
      </c>
      <c r="S422" s="70">
        <v>45.077004753479656</v>
      </c>
      <c r="T422" s="265">
        <v>44.223157616998122</v>
      </c>
      <c r="U422" s="70">
        <v>37.933601095293625</v>
      </c>
      <c r="V422" s="70">
        <v>38.1766318308092</v>
      </c>
      <c r="W422" s="70">
        <v>39.506780068180881</v>
      </c>
      <c r="X422" s="70">
        <v>40.252180926630288</v>
      </c>
      <c r="Y422" s="70">
        <v>40.746858425797058</v>
      </c>
      <c r="Z422" s="70">
        <v>41.242953307755315</v>
      </c>
      <c r="AA422" s="70">
        <v>39.866695495273682</v>
      </c>
      <c r="BJ422" s="275"/>
    </row>
    <row r="423" spans="1:62" x14ac:dyDescent="0.25">
      <c r="A423" t="str">
        <f t="shared" si="16"/>
        <v>23. Verv. andere niet-metaalhoudende minerale producten</v>
      </c>
      <c r="B423" s="275">
        <v>23</v>
      </c>
      <c r="C423" s="5" t="s">
        <v>9</v>
      </c>
      <c r="D423" s="70">
        <v>679</v>
      </c>
      <c r="E423" s="70">
        <v>626</v>
      </c>
      <c r="F423" s="70">
        <v>591</v>
      </c>
      <c r="G423" s="70">
        <v>568</v>
      </c>
      <c r="H423" s="70">
        <v>570</v>
      </c>
      <c r="I423" s="70">
        <v>557</v>
      </c>
      <c r="J423" s="70">
        <v>533</v>
      </c>
      <c r="K423" s="69">
        <v>630</v>
      </c>
      <c r="L423" s="69">
        <v>706</v>
      </c>
      <c r="M423" s="265">
        <v>657.1255642360104</v>
      </c>
      <c r="N423" s="70">
        <v>696.05569051569773</v>
      </c>
      <c r="O423" s="70">
        <v>710.9707614845147</v>
      </c>
      <c r="P423" s="70">
        <v>746.72377917350013</v>
      </c>
      <c r="Q423" s="70">
        <v>772.16831802059619</v>
      </c>
      <c r="R423" s="70">
        <v>793.32457646893226</v>
      </c>
      <c r="S423" s="70">
        <v>814.9683640860892</v>
      </c>
      <c r="T423" s="265">
        <v>799.53126022784693</v>
      </c>
      <c r="U423" s="70">
        <v>685.81941053080527</v>
      </c>
      <c r="V423" s="70">
        <v>690.2132774709213</v>
      </c>
      <c r="W423" s="70">
        <v>714.26165288830339</v>
      </c>
      <c r="X423" s="70">
        <v>727.73810549470647</v>
      </c>
      <c r="Y423" s="70">
        <v>736.68161259884755</v>
      </c>
      <c r="Z423" s="70">
        <v>745.65074523292719</v>
      </c>
      <c r="AA423" s="70">
        <v>720.76873312647115</v>
      </c>
      <c r="BJ423" s="275"/>
    </row>
    <row r="424" spans="1:62" x14ac:dyDescent="0.25">
      <c r="A424" t="str">
        <f t="shared" si="16"/>
        <v>23. Verv. andere niet-metaalhoudende minerale producten</v>
      </c>
      <c r="B424" s="275">
        <v>23</v>
      </c>
      <c r="C424" s="5" t="s">
        <v>10</v>
      </c>
      <c r="D424" s="70">
        <v>1444</v>
      </c>
      <c r="E424" s="70">
        <v>1393</v>
      </c>
      <c r="F424" s="70">
        <v>1404</v>
      </c>
      <c r="G424" s="70">
        <v>1300</v>
      </c>
      <c r="H424" s="70">
        <v>1300</v>
      </c>
      <c r="I424" s="70">
        <v>1290</v>
      </c>
      <c r="J424" s="70">
        <v>1307</v>
      </c>
      <c r="K424" s="69">
        <v>1340</v>
      </c>
      <c r="L424" s="69">
        <v>1364</v>
      </c>
      <c r="M424" s="265">
        <v>1461.322088086747</v>
      </c>
      <c r="N424" s="70">
        <v>1547.8952736706231</v>
      </c>
      <c r="O424" s="70">
        <v>1581.0635505393732</v>
      </c>
      <c r="P424" s="70">
        <v>1660.5714517810693</v>
      </c>
      <c r="Q424" s="70">
        <v>1717.155259598183</v>
      </c>
      <c r="R424" s="70">
        <v>1764.2027486237689</v>
      </c>
      <c r="S424" s="70">
        <v>1812.3344096581127</v>
      </c>
      <c r="T424" s="265">
        <v>1778.0052310781168</v>
      </c>
      <c r="U424" s="70">
        <v>1525.1317367518384</v>
      </c>
      <c r="V424" s="70">
        <v>1534.9028598996206</v>
      </c>
      <c r="W424" s="70">
        <v>1588.3818661849411</v>
      </c>
      <c r="X424" s="70">
        <v>1618.3509298382282</v>
      </c>
      <c r="Y424" s="70">
        <v>1638.2395861126752</v>
      </c>
      <c r="Z424" s="70">
        <v>1658.1852286846527</v>
      </c>
      <c r="AA424" s="70">
        <v>1602.8523731907715</v>
      </c>
      <c r="BJ424" s="275"/>
    </row>
    <row r="425" spans="1:62" x14ac:dyDescent="0.25">
      <c r="A425" t="str">
        <f t="shared" si="16"/>
        <v>23. Verv. andere niet-metaalhoudende minerale producten</v>
      </c>
      <c r="B425" s="275">
        <v>23</v>
      </c>
      <c r="C425" s="5" t="s">
        <v>11</v>
      </c>
      <c r="D425" s="70">
        <v>1814</v>
      </c>
      <c r="E425" s="70">
        <v>1800</v>
      </c>
      <c r="F425" s="70">
        <v>1722</v>
      </c>
      <c r="G425" s="70">
        <v>1757</v>
      </c>
      <c r="H425" s="70">
        <v>1692</v>
      </c>
      <c r="I425" s="70">
        <v>1689</v>
      </c>
      <c r="J425" s="70">
        <v>1732</v>
      </c>
      <c r="K425" s="69">
        <v>1774</v>
      </c>
      <c r="L425" s="69">
        <v>1797</v>
      </c>
      <c r="M425" s="265">
        <v>1784.8399796363115</v>
      </c>
      <c r="N425" s="70">
        <v>1771.5667009276897</v>
      </c>
      <c r="O425" s="70">
        <v>1776.8597730100253</v>
      </c>
      <c r="P425" s="70">
        <v>1829.2959379377198</v>
      </c>
      <c r="Q425" s="70">
        <v>1856.9995329462472</v>
      </c>
      <c r="R425" s="70">
        <v>1938.1823032699763</v>
      </c>
      <c r="S425" s="70">
        <v>2012.1943150134371</v>
      </c>
      <c r="T425" s="265">
        <v>2076.6138114436794</v>
      </c>
      <c r="U425" s="70">
        <v>1745.5138246855984</v>
      </c>
      <c r="V425" s="70">
        <v>1724.9826209093683</v>
      </c>
      <c r="W425" s="70">
        <v>1749.7714371697655</v>
      </c>
      <c r="X425" s="70">
        <v>1750.1486275364314</v>
      </c>
      <c r="Y425" s="70">
        <v>1799.7970906670735</v>
      </c>
      <c r="Z425" s="70">
        <v>1841.0459309371854</v>
      </c>
      <c r="AA425" s="70">
        <v>1872.0447598767539</v>
      </c>
      <c r="BJ425" s="275"/>
    </row>
    <row r="426" spans="1:62" x14ac:dyDescent="0.25">
      <c r="A426" t="str">
        <f t="shared" si="16"/>
        <v>23. Verv. andere niet-metaalhoudende minerale producten</v>
      </c>
      <c r="B426" s="275">
        <v>23</v>
      </c>
      <c r="C426" s="5" t="s">
        <v>12</v>
      </c>
      <c r="D426" s="70">
        <v>1888</v>
      </c>
      <c r="E426" s="70">
        <v>1886</v>
      </c>
      <c r="F426" s="70">
        <v>1894</v>
      </c>
      <c r="G426" s="70">
        <v>1902</v>
      </c>
      <c r="H426" s="70">
        <v>1973</v>
      </c>
      <c r="I426" s="70">
        <v>1968</v>
      </c>
      <c r="J426" s="70">
        <v>2026</v>
      </c>
      <c r="K426" s="69">
        <v>2009</v>
      </c>
      <c r="L426" s="69">
        <v>2040</v>
      </c>
      <c r="M426" s="265">
        <v>2018.8839906490546</v>
      </c>
      <c r="N426" s="70">
        <v>2003.6430858403683</v>
      </c>
      <c r="O426" s="70">
        <v>1969.3295177022087</v>
      </c>
      <c r="P426" s="70">
        <v>1969.6449266686095</v>
      </c>
      <c r="Q426" s="70">
        <v>1960.6341323008542</v>
      </c>
      <c r="R426" s="70">
        <v>1947.3668251364015</v>
      </c>
      <c r="S426" s="70">
        <v>1932.8848867481627</v>
      </c>
      <c r="T426" s="265">
        <v>1938.6599439486943</v>
      </c>
      <c r="U426" s="70">
        <v>1974.1772659413002</v>
      </c>
      <c r="V426" s="70">
        <v>1911.8330239000638</v>
      </c>
      <c r="W426" s="70">
        <v>1884.0190712588828</v>
      </c>
      <c r="X426" s="70">
        <v>1847.820139353124</v>
      </c>
      <c r="Y426" s="70">
        <v>1808.3258424292133</v>
      </c>
      <c r="Z426" s="70">
        <v>1768.4822132567867</v>
      </c>
      <c r="AA426" s="70">
        <v>1747.6808491074348</v>
      </c>
      <c r="BJ426" s="275"/>
    </row>
    <row r="427" spans="1:62" x14ac:dyDescent="0.25">
      <c r="A427" t="str">
        <f t="shared" si="16"/>
        <v>23. Verv. andere niet-metaalhoudende minerale producten</v>
      </c>
      <c r="B427" s="275">
        <v>23</v>
      </c>
      <c r="C427" s="5" t="s">
        <v>13</v>
      </c>
      <c r="D427" s="70">
        <v>2283</v>
      </c>
      <c r="E427" s="70">
        <v>2222</v>
      </c>
      <c r="F427" s="70">
        <v>2061</v>
      </c>
      <c r="G427" s="70">
        <v>1984</v>
      </c>
      <c r="H427" s="70">
        <v>1899</v>
      </c>
      <c r="I427" s="70">
        <v>1900</v>
      </c>
      <c r="J427" s="70">
        <v>1969</v>
      </c>
      <c r="K427" s="69">
        <v>2075</v>
      </c>
      <c r="L427" s="69">
        <v>2191</v>
      </c>
      <c r="M427" s="265">
        <v>2226.4708525907918</v>
      </c>
      <c r="N427" s="70">
        <v>2261.4762271190516</v>
      </c>
      <c r="O427" s="70">
        <v>2300.1853061230186</v>
      </c>
      <c r="P427" s="70">
        <v>2240.9133896229687</v>
      </c>
      <c r="Q427" s="70">
        <v>2225.7616193064791</v>
      </c>
      <c r="R427" s="70">
        <v>2202.7227942249833</v>
      </c>
      <c r="S427" s="70">
        <v>2186.0940584570044</v>
      </c>
      <c r="T427" s="265">
        <v>2148.6559099357428</v>
      </c>
      <c r="U427" s="70">
        <v>2228.2186815585528</v>
      </c>
      <c r="V427" s="70">
        <v>2233.0291552562007</v>
      </c>
      <c r="W427" s="70">
        <v>2143.4947517316632</v>
      </c>
      <c r="X427" s="70">
        <v>2097.6923117865181</v>
      </c>
      <c r="Y427" s="70">
        <v>2045.4495275824165</v>
      </c>
      <c r="Z427" s="70">
        <v>2000.1545282873683</v>
      </c>
      <c r="AA427" s="70">
        <v>1936.9899279332221</v>
      </c>
      <c r="BJ427" s="275"/>
    </row>
    <row r="428" spans="1:62" x14ac:dyDescent="0.25">
      <c r="A428" t="str">
        <f t="shared" si="16"/>
        <v>23. Verv. andere niet-metaalhoudende minerale producten</v>
      </c>
      <c r="B428" s="275">
        <v>23</v>
      </c>
      <c r="C428" s="99" t="s">
        <v>14</v>
      </c>
      <c r="D428" s="70">
        <v>2675</v>
      </c>
      <c r="E428" s="70">
        <v>2618</v>
      </c>
      <c r="F428" s="70">
        <v>2475</v>
      </c>
      <c r="G428" s="70">
        <v>2365</v>
      </c>
      <c r="H428" s="70">
        <v>2350</v>
      </c>
      <c r="I428" s="70">
        <v>2219</v>
      </c>
      <c r="J428" s="70">
        <v>2154</v>
      </c>
      <c r="K428" s="69">
        <v>2046</v>
      </c>
      <c r="L428" s="69">
        <v>2049</v>
      </c>
      <c r="M428" s="265">
        <v>2031.0949825279804</v>
      </c>
      <c r="N428" s="70">
        <v>2080.2681960998966</v>
      </c>
      <c r="O428" s="70">
        <v>2174.7972843966609</v>
      </c>
      <c r="P428" s="70">
        <v>2306.3180387937823</v>
      </c>
      <c r="Q428" s="70">
        <v>2390.5116215198509</v>
      </c>
      <c r="R428" s="70">
        <v>2429.2124363731168</v>
      </c>
      <c r="S428" s="70">
        <v>2467.405386909611</v>
      </c>
      <c r="T428" s="265">
        <v>2509.6392998339898</v>
      </c>
      <c r="U428" s="70">
        <v>2049.6755179721299</v>
      </c>
      <c r="V428" s="70">
        <v>2111.3019589779196</v>
      </c>
      <c r="W428" s="70">
        <v>2206.0560818061276</v>
      </c>
      <c r="X428" s="70">
        <v>2252.9626740805202</v>
      </c>
      <c r="Y428" s="70">
        <v>2255.7679265878664</v>
      </c>
      <c r="Z428" s="70">
        <v>2257.5387544080681</v>
      </c>
      <c r="AA428" s="70">
        <v>2262.4125268476319</v>
      </c>
      <c r="AB428" s="17"/>
      <c r="BJ428" s="275"/>
    </row>
    <row r="429" spans="1:62" x14ac:dyDescent="0.25">
      <c r="A429" t="str">
        <f t="shared" si="16"/>
        <v>23. Verv. andere niet-metaalhoudende minerale producten</v>
      </c>
      <c r="B429" s="275">
        <v>23</v>
      </c>
      <c r="C429" s="99" t="s">
        <v>15</v>
      </c>
      <c r="D429" s="70">
        <v>2591</v>
      </c>
      <c r="E429" s="70">
        <v>2700</v>
      </c>
      <c r="F429" s="70">
        <v>2738</v>
      </c>
      <c r="G429" s="70">
        <v>2700</v>
      </c>
      <c r="H429" s="70">
        <v>2697</v>
      </c>
      <c r="I429" s="70">
        <v>2597</v>
      </c>
      <c r="J429" s="70">
        <v>2526</v>
      </c>
      <c r="K429" s="69">
        <v>2466</v>
      </c>
      <c r="L429" s="69">
        <v>2420</v>
      </c>
      <c r="M429" s="265">
        <v>2366.3698867023609</v>
      </c>
      <c r="N429" s="70">
        <v>2269.489465360065</v>
      </c>
      <c r="O429" s="70">
        <v>2192.0538430163679</v>
      </c>
      <c r="P429" s="70">
        <v>2116.8644234384988</v>
      </c>
      <c r="Q429" s="70">
        <v>2103.9032943314337</v>
      </c>
      <c r="R429" s="70">
        <v>2089.9684958004668</v>
      </c>
      <c r="S429" s="70">
        <v>2142.7458066051227</v>
      </c>
      <c r="T429" s="265">
        <v>2240.2436759585903</v>
      </c>
      <c r="U429" s="70">
        <v>2236.1140761394417</v>
      </c>
      <c r="V429" s="70">
        <v>2128.0546955572795</v>
      </c>
      <c r="W429" s="70">
        <v>2024.8385335996061</v>
      </c>
      <c r="X429" s="70">
        <v>1982.8456592024986</v>
      </c>
      <c r="Y429" s="70">
        <v>1940.7458276661218</v>
      </c>
      <c r="Z429" s="70">
        <v>1960.4932877751098</v>
      </c>
      <c r="AA429" s="70">
        <v>2019.5553026345938</v>
      </c>
      <c r="BJ429" s="275"/>
    </row>
    <row r="430" spans="1:62" x14ac:dyDescent="0.25">
      <c r="A430" t="str">
        <f t="shared" si="16"/>
        <v>23. Verv. andere niet-metaalhoudende minerale producten</v>
      </c>
      <c r="B430" s="275">
        <v>23</v>
      </c>
      <c r="C430" s="99" t="s">
        <v>16</v>
      </c>
      <c r="D430" s="70">
        <v>1510</v>
      </c>
      <c r="E430" s="70">
        <v>1598</v>
      </c>
      <c r="F430" s="70">
        <v>1779</v>
      </c>
      <c r="G430" s="70">
        <v>1925</v>
      </c>
      <c r="H430" s="70">
        <v>2137</v>
      </c>
      <c r="I430" s="70">
        <v>2379</v>
      </c>
      <c r="J430" s="70">
        <v>2510</v>
      </c>
      <c r="K430" s="69">
        <v>2562</v>
      </c>
      <c r="L430" s="69">
        <v>2657</v>
      </c>
      <c r="M430" s="265">
        <v>2567.3741984978087</v>
      </c>
      <c r="N430" s="70">
        <v>2460.7666510195254</v>
      </c>
      <c r="O430" s="70">
        <v>2340.7657355303513</v>
      </c>
      <c r="P430" s="70">
        <v>2239.7163102290147</v>
      </c>
      <c r="Q430" s="70">
        <v>2177.4156598946629</v>
      </c>
      <c r="R430" s="70">
        <v>2132.6696392965118</v>
      </c>
      <c r="S430" s="70">
        <v>2047.4728343518973</v>
      </c>
      <c r="T430" s="265">
        <v>1974.7538995506725</v>
      </c>
      <c r="U430" s="70">
        <v>2424.578316148416</v>
      </c>
      <c r="V430" s="70">
        <v>2272.4247994932848</v>
      </c>
      <c r="W430" s="70">
        <v>2142.3497126550847</v>
      </c>
      <c r="X430" s="70">
        <v>2052.1281568094414</v>
      </c>
      <c r="Y430" s="70">
        <v>1980.398131632925</v>
      </c>
      <c r="Z430" s="70">
        <v>1873.3238148338642</v>
      </c>
      <c r="AA430" s="70">
        <v>1780.2191574224175</v>
      </c>
      <c r="BJ430" s="275"/>
    </row>
    <row r="431" spans="1:62" x14ac:dyDescent="0.25">
      <c r="A431" t="str">
        <f t="shared" si="16"/>
        <v>23. Verv. andere niet-metaalhoudende minerale producten</v>
      </c>
      <c r="B431" s="275">
        <v>23</v>
      </c>
      <c r="C431" s="99" t="s">
        <v>17</v>
      </c>
      <c r="D431" s="70">
        <v>427</v>
      </c>
      <c r="E431" s="70">
        <v>462</v>
      </c>
      <c r="F431" s="70">
        <v>500</v>
      </c>
      <c r="G431" s="70">
        <v>533</v>
      </c>
      <c r="H431" s="70">
        <v>555</v>
      </c>
      <c r="I431" s="70">
        <v>625</v>
      </c>
      <c r="J431" s="70">
        <v>739</v>
      </c>
      <c r="K431" s="69">
        <v>829</v>
      </c>
      <c r="L431" s="69">
        <v>880</v>
      </c>
      <c r="M431" s="265">
        <v>1029.2242408870497</v>
      </c>
      <c r="N431" s="70">
        <v>1131.7966358535123</v>
      </c>
      <c r="O431" s="70">
        <v>1172.5427636181182</v>
      </c>
      <c r="P431" s="70">
        <v>1194.9483945380139</v>
      </c>
      <c r="Q431" s="70">
        <v>1176.767946696729</v>
      </c>
      <c r="R431" s="70">
        <v>1138.3493040423791</v>
      </c>
      <c r="S431" s="70">
        <v>1096.2026008902485</v>
      </c>
      <c r="T431" s="265">
        <v>1040.7233535537941</v>
      </c>
      <c r="U431" s="70">
        <v>1115.1522963151442</v>
      </c>
      <c r="V431" s="70">
        <v>1138.3092353359743</v>
      </c>
      <c r="W431" s="70">
        <v>1143.0007175392693</v>
      </c>
      <c r="X431" s="70">
        <v>1109.0572562355935</v>
      </c>
      <c r="Y431" s="70">
        <v>1057.0717533235975</v>
      </c>
      <c r="Z431" s="70">
        <v>1002.9644367811836</v>
      </c>
      <c r="AA431" s="70">
        <v>938.20078137074597</v>
      </c>
      <c r="BJ431" s="275"/>
    </row>
    <row r="432" spans="1:62" x14ac:dyDescent="0.25">
      <c r="A432" t="str">
        <f t="shared" si="16"/>
        <v>23. Verv. andere niet-metaalhoudende minerale producten</v>
      </c>
      <c r="B432" s="275">
        <v>23</v>
      </c>
      <c r="C432" s="99" t="s">
        <v>156</v>
      </c>
      <c r="D432" s="70">
        <v>56</v>
      </c>
      <c r="E432" s="70">
        <v>56</v>
      </c>
      <c r="F432" s="70">
        <v>53</v>
      </c>
      <c r="G432" s="70">
        <v>60</v>
      </c>
      <c r="H432" s="70">
        <v>64</v>
      </c>
      <c r="I432" s="70">
        <v>71</v>
      </c>
      <c r="J432" s="70">
        <v>80</v>
      </c>
      <c r="K432" s="69">
        <v>79</v>
      </c>
      <c r="L432" s="69">
        <v>80</v>
      </c>
      <c r="M432" s="265">
        <v>84.375924196415397</v>
      </c>
      <c r="N432" s="70">
        <v>100.25668745001599</v>
      </c>
      <c r="O432" s="70">
        <v>202.70127094408338</v>
      </c>
      <c r="P432" s="70">
        <v>213.77334267930979</v>
      </c>
      <c r="Q432" s="70">
        <v>236.12415709861318</v>
      </c>
      <c r="R432" s="70">
        <v>280.95597152427695</v>
      </c>
      <c r="S432" s="70">
        <v>304.74748991887253</v>
      </c>
      <c r="T432" s="265">
        <v>412.98196730233764</v>
      </c>
      <c r="U432" s="70">
        <v>98.782300361339324</v>
      </c>
      <c r="V432" s="70">
        <v>196.7832098660561</v>
      </c>
      <c r="W432" s="70">
        <v>204.4800304264906</v>
      </c>
      <c r="X432" s="70">
        <v>222.53768088928021</v>
      </c>
      <c r="Y432" s="70">
        <v>260.89586067410266</v>
      </c>
      <c r="Z432" s="70">
        <v>278.82701093642379</v>
      </c>
      <c r="AA432" s="70">
        <v>372.29875076023598</v>
      </c>
      <c r="BJ432" s="275"/>
    </row>
    <row r="433" spans="1:62" x14ac:dyDescent="0.25">
      <c r="A433" t="str">
        <f t="shared" si="16"/>
        <v>23. Verv. andere niet-metaalhoudende minerale producten</v>
      </c>
      <c r="B433" s="275">
        <v>23</v>
      </c>
      <c r="C433" s="99" t="s">
        <v>6</v>
      </c>
      <c r="D433" s="70">
        <v>1993</v>
      </c>
      <c r="E433" s="70">
        <v>2116</v>
      </c>
      <c r="F433" s="70">
        <v>2332</v>
      </c>
      <c r="G433" s="70">
        <v>2518</v>
      </c>
      <c r="H433" s="70">
        <v>2756</v>
      </c>
      <c r="I433" s="70">
        <v>3075</v>
      </c>
      <c r="J433" s="70">
        <v>3329</v>
      </c>
      <c r="K433" s="69">
        <v>3470</v>
      </c>
      <c r="L433" s="69">
        <v>3617</v>
      </c>
      <c r="M433" s="265">
        <v>3680.9743635812738</v>
      </c>
      <c r="N433" s="70">
        <v>3692.8199743230534</v>
      </c>
      <c r="O433" s="70">
        <v>3716.0097700925526</v>
      </c>
      <c r="P433" s="70">
        <v>3648.4380474463383</v>
      </c>
      <c r="Q433" s="70">
        <v>3590.3077636900052</v>
      </c>
      <c r="R433" s="70">
        <v>3551.9749148631681</v>
      </c>
      <c r="S433" s="70">
        <v>3448.4229251610182</v>
      </c>
      <c r="T433" s="265">
        <v>3428.459220406804</v>
      </c>
      <c r="U433" s="70">
        <v>3638.5129128248996</v>
      </c>
      <c r="V433" s="70">
        <v>3607.5172446953152</v>
      </c>
      <c r="W433" s="70">
        <v>3489.8304606208444</v>
      </c>
      <c r="X433" s="70">
        <v>3383.7230939343149</v>
      </c>
      <c r="Y433" s="70">
        <v>3298.365745630625</v>
      </c>
      <c r="Z433" s="70">
        <v>3155.1152625514715</v>
      </c>
      <c r="AA433" s="70">
        <v>3090.7186895533996</v>
      </c>
      <c r="BJ433" s="275"/>
    </row>
    <row r="434" spans="1:62" x14ac:dyDescent="0.25">
      <c r="A434" t="str">
        <f t="shared" si="16"/>
        <v>23. Verv. andere niet-metaalhoudende minerale producten</v>
      </c>
      <c r="B434" s="275">
        <v>23</v>
      </c>
      <c r="C434" s="99" t="s">
        <v>157</v>
      </c>
      <c r="D434" s="267">
        <v>1.0105129465290827</v>
      </c>
      <c r="E434" s="266"/>
      <c r="F434" s="266"/>
      <c r="G434" s="266"/>
      <c r="H434" s="266"/>
      <c r="I434" s="266"/>
      <c r="J434" s="266"/>
      <c r="K434" s="334"/>
      <c r="L434" s="334"/>
      <c r="M434" s="269"/>
      <c r="N434" s="266"/>
      <c r="O434" s="266"/>
      <c r="P434" s="266"/>
      <c r="Q434" s="266"/>
      <c r="R434" s="266"/>
      <c r="S434" s="266"/>
      <c r="T434" s="269"/>
      <c r="U434" s="266"/>
      <c r="V434" s="266"/>
      <c r="W434" s="266"/>
      <c r="X434" s="266"/>
      <c r="Y434" s="266"/>
      <c r="Z434" s="266"/>
      <c r="AA434" s="266"/>
      <c r="BJ434" s="275"/>
    </row>
    <row r="435" spans="1:62" x14ac:dyDescent="0.25">
      <c r="A435" t="str">
        <f t="shared" si="16"/>
        <v>23. Verv. andere niet-metaalhoudende minerale producten</v>
      </c>
      <c r="B435" s="275">
        <v>23</v>
      </c>
      <c r="C435" s="99" t="s">
        <v>158</v>
      </c>
      <c r="D435" s="266"/>
      <c r="E435" s="267">
        <v>5.7108711872937423E-3</v>
      </c>
      <c r="F435" s="267">
        <v>1.0031991424505005E-2</v>
      </c>
      <c r="G435" s="267">
        <v>9.0612489139771935E-3</v>
      </c>
      <c r="H435" s="267">
        <v>4.6403540097716967E-4</v>
      </c>
      <c r="I435" s="267">
        <v>3.5541227112774187E-3</v>
      </c>
      <c r="J435" s="267">
        <v>-3.9768056914128991E-3</v>
      </c>
      <c r="K435" s="333">
        <v>-2.2717174069091239E-3</v>
      </c>
      <c r="L435" s="333">
        <v>-6.8308839279095368E-3</v>
      </c>
      <c r="M435" s="268">
        <v>4.1031325281256636E-3</v>
      </c>
      <c r="N435" s="267">
        <v>2.2347799720154882E-3</v>
      </c>
      <c r="O435" s="267">
        <v>2.2347799720153771E-3</v>
      </c>
      <c r="P435" s="267">
        <v>2.2347799720155992E-3</v>
      </c>
      <c r="Q435" s="267">
        <v>2.2347799720153771E-3</v>
      </c>
      <c r="R435" s="267">
        <v>2.2347799720157102E-3</v>
      </c>
      <c r="S435" s="267">
        <v>2.2347799720153771E-3</v>
      </c>
      <c r="T435" s="268">
        <v>2.2347799720150441E-3</v>
      </c>
      <c r="U435" s="267">
        <v>9.6322784210296497E-3</v>
      </c>
      <c r="V435" s="267">
        <v>9.6322784210294832E-3</v>
      </c>
      <c r="W435" s="267">
        <v>9.6322784210295942E-3</v>
      </c>
      <c r="X435" s="267">
        <v>9.6322784210294277E-3</v>
      </c>
      <c r="Y435" s="267">
        <v>9.6322784210297052E-3</v>
      </c>
      <c r="Z435" s="267">
        <v>9.6322784210293166E-3</v>
      </c>
      <c r="AA435" s="267">
        <v>9.6322784210298162E-3</v>
      </c>
      <c r="BJ435" s="275"/>
    </row>
    <row r="436" spans="1:62" x14ac:dyDescent="0.25">
      <c r="A436" t="str">
        <f t="shared" si="16"/>
        <v>23. Verv. andere niet-metaalhoudende minerale producten</v>
      </c>
      <c r="B436" s="275">
        <v>23</v>
      </c>
      <c r="C436" s="99" t="s">
        <v>159</v>
      </c>
      <c r="D436" s="270"/>
      <c r="E436" s="70">
        <v>14.124079171855092</v>
      </c>
      <c r="F436" s="70">
        <v>11.280222427001936</v>
      </c>
      <c r="G436" s="70">
        <v>10.125990136517492</v>
      </c>
      <c r="H436" s="70">
        <v>12.458941579135582</v>
      </c>
      <c r="I436" s="70">
        <v>13.303063638726131</v>
      </c>
      <c r="J436" s="70">
        <v>10.859958513524401</v>
      </c>
      <c r="K436" s="69">
        <v>11.638518572863481</v>
      </c>
      <c r="L436" s="69">
        <v>11.85176978307245</v>
      </c>
      <c r="M436" s="265">
        <v>15.543299324154779</v>
      </c>
      <c r="N436" s="70">
        <v>13.38315418543549</v>
      </c>
      <c r="O436" s="70">
        <v>14.176013131754621</v>
      </c>
      <c r="P436" s="70">
        <v>14.479776529994146</v>
      </c>
      <c r="Q436" s="70">
        <v>15.207929830319008</v>
      </c>
      <c r="R436" s="70">
        <v>15.726138533649406</v>
      </c>
      <c r="S436" s="70">
        <v>16.157011237757605</v>
      </c>
      <c r="T436" s="265">
        <v>16.597813061034696</v>
      </c>
      <c r="U436" s="70">
        <v>13.652027403999138</v>
      </c>
      <c r="V436" s="70">
        <v>14.248152706776104</v>
      </c>
      <c r="W436" s="70">
        <v>14.339436922671331</v>
      </c>
      <c r="X436" s="70">
        <v>14.839050844405534</v>
      </c>
      <c r="Y436" s="70">
        <v>15.119029147342538</v>
      </c>
      <c r="Z436" s="70">
        <v>15.30483382565472</v>
      </c>
      <c r="AA436" s="70">
        <v>15.491170883859011</v>
      </c>
      <c r="BJ436" s="275"/>
    </row>
    <row r="437" spans="1:62" x14ac:dyDescent="0.25">
      <c r="A437" t="str">
        <f t="shared" si="16"/>
        <v>23. Verv. andere niet-metaalhoudende minerale producten</v>
      </c>
      <c r="B437" s="275">
        <v>23</v>
      </c>
      <c r="C437" s="99" t="s">
        <v>160</v>
      </c>
      <c r="D437" s="270"/>
      <c r="E437" s="70">
        <v>157.94718047037614</v>
      </c>
      <c r="F437" s="70">
        <v>148.32348220289111</v>
      </c>
      <c r="G437" s="70">
        <v>139.45692693012575</v>
      </c>
      <c r="H437" s="70">
        <v>129.14645192311247</v>
      </c>
      <c r="I437" s="70">
        <v>131.36254271788189</v>
      </c>
      <c r="J437" s="70">
        <v>124.17182778121065</v>
      </c>
      <c r="K437" s="69">
        <v>119.73032768828912</v>
      </c>
      <c r="L437" s="69">
        <v>138.64762461076063</v>
      </c>
      <c r="M437" s="265">
        <v>163.09278541986086</v>
      </c>
      <c r="N437" s="70">
        <v>150.5745787948228</v>
      </c>
      <c r="O437" s="70">
        <v>159.49507692489982</v>
      </c>
      <c r="P437" s="70">
        <v>162.91273505761248</v>
      </c>
      <c r="Q437" s="70">
        <v>171.1052265267607</v>
      </c>
      <c r="R437" s="70">
        <v>176.93562018065018</v>
      </c>
      <c r="S437" s="70">
        <v>181.78339186707981</v>
      </c>
      <c r="T437" s="265">
        <v>186.74287660081839</v>
      </c>
      <c r="U437" s="70">
        <v>155.43566413706625</v>
      </c>
      <c r="V437" s="70">
        <v>162.22287087230202</v>
      </c>
      <c r="W437" s="70">
        <v>163.26219069660519</v>
      </c>
      <c r="X437" s="70">
        <v>168.95056352496115</v>
      </c>
      <c r="Y437" s="70">
        <v>172.13826687283421</v>
      </c>
      <c r="Z437" s="70">
        <v>174.25375292619259</v>
      </c>
      <c r="AA437" s="70">
        <v>176.37530041055001</v>
      </c>
      <c r="BJ437" s="275"/>
    </row>
    <row r="438" spans="1:62" x14ac:dyDescent="0.25">
      <c r="A438" t="str">
        <f t="shared" si="16"/>
        <v>23. Verv. andere niet-metaalhoudende minerale producten</v>
      </c>
      <c r="B438" s="275">
        <v>23</v>
      </c>
      <c r="C438" s="99" t="s">
        <v>161</v>
      </c>
      <c r="D438" s="270"/>
      <c r="E438" s="70">
        <v>272.07292868873907</v>
      </c>
      <c r="F438" s="70">
        <v>268.48302524349174</v>
      </c>
      <c r="G438" s="70">
        <v>269.24021279293788</v>
      </c>
      <c r="H438" s="70">
        <v>238.12011575989428</v>
      </c>
      <c r="I438" s="70">
        <v>242.13722926328461</v>
      </c>
      <c r="J438" s="70">
        <v>230.55973755255806</v>
      </c>
      <c r="K438" s="69">
        <v>235.82667207869403</v>
      </c>
      <c r="L438" s="69">
        <v>235.67169665179821</v>
      </c>
      <c r="M438" s="265">
        <v>254.80668070950423</v>
      </c>
      <c r="N438" s="70">
        <v>270.25700105994616</v>
      </c>
      <c r="O438" s="70">
        <v>286.26785157595873</v>
      </c>
      <c r="P438" s="70">
        <v>292.4019948356497</v>
      </c>
      <c r="Q438" s="70">
        <v>307.10619121051155</v>
      </c>
      <c r="R438" s="70">
        <v>317.57080427143347</v>
      </c>
      <c r="S438" s="70">
        <v>326.27176992104046</v>
      </c>
      <c r="T438" s="265">
        <v>335.17324241175299</v>
      </c>
      <c r="U438" s="70">
        <v>281.06712894007802</v>
      </c>
      <c r="V438" s="70">
        <v>293.34012124970172</v>
      </c>
      <c r="W438" s="70">
        <v>295.21947526211045</v>
      </c>
      <c r="X438" s="70">
        <v>305.50549699388546</v>
      </c>
      <c r="Y438" s="70">
        <v>311.26967365741677</v>
      </c>
      <c r="Z438" s="70">
        <v>315.09500933331333</v>
      </c>
      <c r="AA438" s="70">
        <v>318.93130561479342</v>
      </c>
      <c r="BJ438" s="275"/>
    </row>
    <row r="439" spans="1:62" x14ac:dyDescent="0.25">
      <c r="A439" t="str">
        <f t="shared" si="16"/>
        <v>23. Verv. andere niet-metaalhoudende minerale producten</v>
      </c>
      <c r="B439" s="275">
        <v>23</v>
      </c>
      <c r="C439" s="99" t="s">
        <v>162</v>
      </c>
      <c r="D439" s="270"/>
      <c r="E439" s="70">
        <v>260.36693624557029</v>
      </c>
      <c r="F439" s="70">
        <v>266.13550553504342</v>
      </c>
      <c r="G439" s="70">
        <v>252.93134835872931</v>
      </c>
      <c r="H439" s="70">
        <v>242.96692528059009</v>
      </c>
      <c r="I439" s="70">
        <v>239.20682134015973</v>
      </c>
      <c r="J439" s="70">
        <v>226.06295769826374</v>
      </c>
      <c r="K439" s="69">
        <v>234.77147385215474</v>
      </c>
      <c r="L439" s="69">
        <v>232.37658513546495</v>
      </c>
      <c r="M439" s="265">
        <v>255.03778692235801</v>
      </c>
      <c r="N439" s="70">
        <v>249.97727542528881</v>
      </c>
      <c r="O439" s="70">
        <v>248.11827513092166</v>
      </c>
      <c r="P439" s="70">
        <v>248.85960082558827</v>
      </c>
      <c r="Q439" s="70">
        <v>256.20359232730618</v>
      </c>
      <c r="R439" s="70">
        <v>260.08364279610481</v>
      </c>
      <c r="S439" s="70">
        <v>271.45376447005839</v>
      </c>
      <c r="T439" s="265">
        <v>281.81957947614285</v>
      </c>
      <c r="U439" s="70">
        <v>263.18062640638686</v>
      </c>
      <c r="V439" s="70">
        <v>257.38185328825404</v>
      </c>
      <c r="W439" s="70">
        <v>254.35445860169727</v>
      </c>
      <c r="X439" s="70">
        <v>258.00965249342812</v>
      </c>
      <c r="Y439" s="70">
        <v>258.06527047493176</v>
      </c>
      <c r="Z439" s="70">
        <v>265.38610246878818</v>
      </c>
      <c r="AA439" s="70">
        <v>271.46838196985516</v>
      </c>
      <c r="BJ439" s="275"/>
    </row>
    <row r="440" spans="1:62" x14ac:dyDescent="0.25">
      <c r="A440" t="str">
        <f t="shared" si="16"/>
        <v>23. Verv. andere niet-metaalhoudende minerale producten</v>
      </c>
      <c r="B440" s="275">
        <v>23</v>
      </c>
      <c r="C440" s="99" t="s">
        <v>163</v>
      </c>
      <c r="D440" s="270"/>
      <c r="E440" s="70">
        <v>216.63927892013402</v>
      </c>
      <c r="F440" s="70">
        <v>224.55942092594651</v>
      </c>
      <c r="G440" s="70">
        <v>223.67336661917628</v>
      </c>
      <c r="H440" s="70">
        <v>208.26623258553545</v>
      </c>
      <c r="I440" s="70">
        <v>222.1373715435912</v>
      </c>
      <c r="J440" s="70">
        <v>206.75356128555688</v>
      </c>
      <c r="K440" s="69">
        <v>216.30141697646675</v>
      </c>
      <c r="L440" s="69">
        <v>205.32708396855091</v>
      </c>
      <c r="M440" s="265">
        <v>230.80078993459446</v>
      </c>
      <c r="N440" s="70">
        <v>224.63978736112418</v>
      </c>
      <c r="O440" s="70">
        <v>222.94394271067736</v>
      </c>
      <c r="P440" s="70">
        <v>219.12589636137793</v>
      </c>
      <c r="Q440" s="70">
        <v>219.1609916929925</v>
      </c>
      <c r="R440" s="70">
        <v>218.15836700524346</v>
      </c>
      <c r="S440" s="70">
        <v>216.68212316256455</v>
      </c>
      <c r="T440" s="265">
        <v>215.07072816652703</v>
      </c>
      <c r="U440" s="70">
        <v>239.57447855069006</v>
      </c>
      <c r="V440" s="70">
        <v>234.26927512682875</v>
      </c>
      <c r="W440" s="70">
        <v>226.87108417239708</v>
      </c>
      <c r="X440" s="70">
        <v>223.57049175039126</v>
      </c>
      <c r="Y440" s="70">
        <v>219.27488077146373</v>
      </c>
      <c r="Z440" s="70">
        <v>214.58821941048501</v>
      </c>
      <c r="AA440" s="70">
        <v>209.86010391362552</v>
      </c>
      <c r="BJ440" s="275"/>
    </row>
    <row r="441" spans="1:62" x14ac:dyDescent="0.25">
      <c r="A441" t="str">
        <f t="shared" si="16"/>
        <v>23. Verv. andere niet-metaalhoudende minerale producten</v>
      </c>
      <c r="B441" s="275">
        <v>23</v>
      </c>
      <c r="C441" s="99" t="s">
        <v>164</v>
      </c>
      <c r="D441" s="270"/>
      <c r="E441" s="70">
        <v>236.79196220565893</v>
      </c>
      <c r="F441" s="70">
        <v>240.06659268919213</v>
      </c>
      <c r="G441" s="70">
        <v>220.67132827825267</v>
      </c>
      <c r="H441" s="70">
        <v>195.37006449115569</v>
      </c>
      <c r="I441" s="70">
        <v>192.86795103850244</v>
      </c>
      <c r="J441" s="70">
        <v>178.66074997546482</v>
      </c>
      <c r="K441" s="69">
        <v>188.50627499097226</v>
      </c>
      <c r="L441" s="69">
        <v>189.19413302721131</v>
      </c>
      <c r="M441" s="265">
        <v>223.72719895282131</v>
      </c>
      <c r="N441" s="70">
        <v>223.18936301872228</v>
      </c>
      <c r="O441" s="70">
        <v>226.69842635727991</v>
      </c>
      <c r="P441" s="70">
        <v>230.57876221520718</v>
      </c>
      <c r="Q441" s="70">
        <v>224.637134336651</v>
      </c>
      <c r="R441" s="70">
        <v>223.11826694990461</v>
      </c>
      <c r="S441" s="70">
        <v>220.80877312084456</v>
      </c>
      <c r="T441" s="265">
        <v>219.14184946022496</v>
      </c>
      <c r="U441" s="70">
        <v>239.65967769753789</v>
      </c>
      <c r="V441" s="70">
        <v>239.84781585645237</v>
      </c>
      <c r="W441" s="70">
        <v>240.36562033370831</v>
      </c>
      <c r="X441" s="70">
        <v>230.72804243029051</v>
      </c>
      <c r="Y441" s="70">
        <v>225.79781934551949</v>
      </c>
      <c r="Z441" s="70">
        <v>220.17435079222153</v>
      </c>
      <c r="AA441" s="70">
        <v>215.29874915578981</v>
      </c>
      <c r="BJ441" s="275"/>
    </row>
    <row r="442" spans="1:62" x14ac:dyDescent="0.25">
      <c r="A442" t="str">
        <f t="shared" si="16"/>
        <v>23. Verv. andere niet-metaalhoudende minerale producten</v>
      </c>
      <c r="B442" s="275">
        <v>23</v>
      </c>
      <c r="C442" s="99" t="s">
        <v>165</v>
      </c>
      <c r="D442" s="270"/>
      <c r="E442" s="70">
        <v>241.77163265118051</v>
      </c>
      <c r="F442" s="70">
        <v>247.9325560635576</v>
      </c>
      <c r="G442" s="70">
        <v>231.98743377510107</v>
      </c>
      <c r="H442" s="70">
        <v>201.34447120462931</v>
      </c>
      <c r="I442" s="70">
        <v>207.32915013940806</v>
      </c>
      <c r="J442" s="70">
        <v>179.06052270819464</v>
      </c>
      <c r="K442" s="69">
        <v>177.48815715150491</v>
      </c>
      <c r="L442" s="69">
        <v>159.26097479291664</v>
      </c>
      <c r="M442" s="265">
        <v>181.89829500223146</v>
      </c>
      <c r="N442" s="70">
        <v>176.51399025436615</v>
      </c>
      <c r="O442" s="70">
        <v>180.7874290722817</v>
      </c>
      <c r="P442" s="70">
        <v>189.00255771663612</v>
      </c>
      <c r="Q442" s="70">
        <v>200.4324777152591</v>
      </c>
      <c r="R442" s="70">
        <v>207.74939069502236</v>
      </c>
      <c r="S442" s="70">
        <v>211.11271703603936</v>
      </c>
      <c r="T442" s="265">
        <v>214.43190700833287</v>
      </c>
      <c r="U442" s="70">
        <v>191.53901223741732</v>
      </c>
      <c r="V442" s="70">
        <v>193.29121852832375</v>
      </c>
      <c r="W442" s="70">
        <v>199.10279688359364</v>
      </c>
      <c r="X442" s="70">
        <v>208.03842581678515</v>
      </c>
      <c r="Y442" s="70">
        <v>212.4618734787351</v>
      </c>
      <c r="Z442" s="70">
        <v>212.72641812039586</v>
      </c>
      <c r="AA442" s="70">
        <v>212.89341307358319</v>
      </c>
      <c r="BJ442" s="275"/>
    </row>
    <row r="443" spans="1:62" x14ac:dyDescent="0.25">
      <c r="A443" t="str">
        <f t="shared" si="16"/>
        <v>23. Verv. andere niet-metaalhoudende minerale producten</v>
      </c>
      <c r="B443" s="275">
        <v>23</v>
      </c>
      <c r="C443" s="99" t="s">
        <v>166</v>
      </c>
      <c r="D443" s="266"/>
      <c r="E443" s="70">
        <v>162.85681311233205</v>
      </c>
      <c r="F443" s="70">
        <v>181.37501205972805</v>
      </c>
      <c r="G443" s="70">
        <v>181.26980442081759</v>
      </c>
      <c r="H443" s="70">
        <v>155.54153079620289</v>
      </c>
      <c r="I443" s="70">
        <v>163.7026723489758</v>
      </c>
      <c r="J443" s="70">
        <v>138.0750451192626</v>
      </c>
      <c r="K443" s="69">
        <v>138.60723166328239</v>
      </c>
      <c r="L443" s="69">
        <v>124.07199372883071</v>
      </c>
      <c r="M443" s="265">
        <v>148.21791302059233</v>
      </c>
      <c r="N443" s="70">
        <v>140.5120124105847</v>
      </c>
      <c r="O443" s="70">
        <v>134.75937710091125</v>
      </c>
      <c r="P443" s="70">
        <v>130.1613490458212</v>
      </c>
      <c r="Q443" s="70">
        <v>125.69669763344453</v>
      </c>
      <c r="R443" s="70">
        <v>124.92708239105173</v>
      </c>
      <c r="S443" s="70">
        <v>124.09965190559518</v>
      </c>
      <c r="T443" s="265">
        <v>127.23350101027327</v>
      </c>
      <c r="U443" s="70">
        <v>158.01722997725923</v>
      </c>
      <c r="V443" s="70">
        <v>149.3192396549268</v>
      </c>
      <c r="W443" s="70">
        <v>142.10344296625013</v>
      </c>
      <c r="X443" s="70">
        <v>135.21105809730426</v>
      </c>
      <c r="Y443" s="70">
        <v>132.40693278777391</v>
      </c>
      <c r="Z443" s="70">
        <v>129.59566528505908</v>
      </c>
      <c r="AA443" s="70">
        <v>130.91432597417878</v>
      </c>
      <c r="BJ443" s="275"/>
    </row>
    <row r="444" spans="1:62" x14ac:dyDescent="0.25">
      <c r="A444" t="str">
        <f t="shared" si="16"/>
        <v>23. Verv. andere niet-metaalhoudende minerale producten</v>
      </c>
      <c r="B444" s="275">
        <v>23</v>
      </c>
      <c r="C444" s="99" t="s">
        <v>167</v>
      </c>
      <c r="D444" s="266"/>
      <c r="E444" s="70">
        <v>130.83118887045458</v>
      </c>
      <c r="F444" s="70">
        <v>145.36093809600823</v>
      </c>
      <c r="G444" s="70">
        <v>160.09852396288156</v>
      </c>
      <c r="H444" s="70">
        <v>156.68794612831081</v>
      </c>
      <c r="I444" s="70">
        <v>180.54748586844943</v>
      </c>
      <c r="J444" s="70">
        <v>183.07712155510089</v>
      </c>
      <c r="K444" s="69">
        <v>197.4380629363925</v>
      </c>
      <c r="L444" s="69">
        <v>189.84782861743503</v>
      </c>
      <c r="M444" s="265">
        <v>225.93914489172803</v>
      </c>
      <c r="N444" s="70">
        <v>213.52101592663973</v>
      </c>
      <c r="O444" s="70">
        <v>204.65477747323081</v>
      </c>
      <c r="P444" s="70">
        <v>194.67465170801668</v>
      </c>
      <c r="Q444" s="70">
        <v>186.2706660475819</v>
      </c>
      <c r="R444" s="70">
        <v>181.08930286333606</v>
      </c>
      <c r="S444" s="70">
        <v>177.36790697862875</v>
      </c>
      <c r="T444" s="265">
        <v>170.28233746713198</v>
      </c>
      <c r="U444" s="70">
        <v>232.51316257806624</v>
      </c>
      <c r="V444" s="70">
        <v>219.58091365712184</v>
      </c>
      <c r="W444" s="70">
        <v>205.80119452792047</v>
      </c>
      <c r="X444" s="70">
        <v>194.02099909280878</v>
      </c>
      <c r="Y444" s="70">
        <v>185.8501219005955</v>
      </c>
      <c r="Z444" s="70">
        <v>179.35392239241446</v>
      </c>
      <c r="AA444" s="70">
        <v>169.65678200501014</v>
      </c>
      <c r="BJ444" s="275"/>
    </row>
    <row r="445" spans="1:62" x14ac:dyDescent="0.25">
      <c r="A445" t="str">
        <f t="shared" si="16"/>
        <v>23. Verv. andere niet-metaalhoudende minerale producten</v>
      </c>
      <c r="B445" s="275">
        <v>23</v>
      </c>
      <c r="C445" s="99" t="s">
        <v>168</v>
      </c>
      <c r="D445" s="266"/>
      <c r="E445" s="70">
        <v>97.698212473088915</v>
      </c>
      <c r="F445" s="70">
        <v>107.70262022539272</v>
      </c>
      <c r="G445" s="70">
        <v>116.07590604494466</v>
      </c>
      <c r="H445" s="70">
        <v>119.154601041482</v>
      </c>
      <c r="I445" s="70">
        <v>125.7878006673902</v>
      </c>
      <c r="J445" s="70">
        <v>136.94609842781202</v>
      </c>
      <c r="K445" s="69">
        <v>163.18512702329323</v>
      </c>
      <c r="L445" s="69">
        <v>179.27927409659415</v>
      </c>
      <c r="M445" s="265">
        <v>199.93045221955327</v>
      </c>
      <c r="N445" s="70">
        <v>231.9103052540398</v>
      </c>
      <c r="O445" s="70">
        <v>255.02246534736261</v>
      </c>
      <c r="P445" s="70">
        <v>264.203600567872</v>
      </c>
      <c r="Q445" s="70">
        <v>269.25215704334306</v>
      </c>
      <c r="R445" s="70">
        <v>265.15564139492295</v>
      </c>
      <c r="S445" s="70">
        <v>256.49894755555357</v>
      </c>
      <c r="T445" s="265">
        <v>247.0022272052455</v>
      </c>
      <c r="U445" s="70">
        <v>239.52398997968953</v>
      </c>
      <c r="V445" s="70">
        <v>259.52141121181501</v>
      </c>
      <c r="W445" s="70">
        <v>264.9105598634298</v>
      </c>
      <c r="X445" s="70">
        <v>266.00237493308191</v>
      </c>
      <c r="Y445" s="70">
        <v>258.10295616485496</v>
      </c>
      <c r="Z445" s="70">
        <v>246.00474220532874</v>
      </c>
      <c r="AA445" s="70">
        <v>233.41273374839349</v>
      </c>
      <c r="BJ445" s="275"/>
    </row>
    <row r="446" spans="1:62" x14ac:dyDescent="0.25">
      <c r="A446" t="str">
        <f t="shared" si="16"/>
        <v>23. Verv. andere niet-metaalhoudende minerale producten</v>
      </c>
      <c r="B446" s="275">
        <v>23</v>
      </c>
      <c r="C446" s="99" t="s">
        <v>169</v>
      </c>
      <c r="D446" s="266"/>
      <c r="E446" s="70">
        <v>14.112537953599148</v>
      </c>
      <c r="F446" s="70">
        <v>14.354520686882974</v>
      </c>
      <c r="G446" s="70">
        <v>13.534079154170559</v>
      </c>
      <c r="H446" s="70">
        <v>14.805766231677234</v>
      </c>
      <c r="I446" s="70">
        <v>15.990582901648265</v>
      </c>
      <c r="J446" s="70">
        <v>17.20485698992503</v>
      </c>
      <c r="K446" s="69">
        <v>19.522161417605407</v>
      </c>
      <c r="L446" s="69">
        <v>18.917960244726309</v>
      </c>
      <c r="M446" s="265">
        <v>20.032149412408195</v>
      </c>
      <c r="N446" s="70">
        <v>20.970245030261228</v>
      </c>
      <c r="O446" s="70">
        <v>24.917146944133481</v>
      </c>
      <c r="P446" s="70">
        <v>50.378059382766281</v>
      </c>
      <c r="Q446" s="70">
        <v>53.129840290550256</v>
      </c>
      <c r="R446" s="70">
        <v>58.684766763505039</v>
      </c>
      <c r="S446" s="70">
        <v>69.826975190980875</v>
      </c>
      <c r="T446" s="265">
        <v>75.739964887131947</v>
      </c>
      <c r="U446" s="70">
        <v>21.594415798638352</v>
      </c>
      <c r="V446" s="70">
        <v>25.281454252081151</v>
      </c>
      <c r="W446" s="70">
        <v>50.362926350249765</v>
      </c>
      <c r="X446" s="70">
        <v>52.332781437378884</v>
      </c>
      <c r="Y446" s="70">
        <v>56.954294222616298</v>
      </c>
      <c r="Z446" s="70">
        <v>66.771342052802467</v>
      </c>
      <c r="AA446" s="70">
        <v>71.360479513520033</v>
      </c>
      <c r="BJ446" s="275"/>
    </row>
    <row r="447" spans="1:62" x14ac:dyDescent="0.25">
      <c r="A447" t="str">
        <f t="shared" si="16"/>
        <v>23. Verv. andere niet-metaalhoudende minerale producten</v>
      </c>
      <c r="B447" s="275">
        <v>23</v>
      </c>
      <c r="C447" s="99" t="s">
        <v>26</v>
      </c>
      <c r="D447" s="270"/>
      <c r="E447" s="70">
        <v>242.64193929714264</v>
      </c>
      <c r="F447" s="70">
        <v>267.41807900828388</v>
      </c>
      <c r="G447" s="70">
        <v>289.7085091619968</v>
      </c>
      <c r="H447" s="70">
        <v>290.64831340147003</v>
      </c>
      <c r="I447" s="70">
        <v>322.32586943748788</v>
      </c>
      <c r="J447" s="70">
        <v>337.22807697283793</v>
      </c>
      <c r="K447" s="69">
        <v>380.14535137729115</v>
      </c>
      <c r="L447" s="69">
        <v>388.04506295875552</v>
      </c>
      <c r="M447" s="265">
        <v>445.90174652368955</v>
      </c>
      <c r="N447" s="70">
        <v>466.40156621094081</v>
      </c>
      <c r="O447" s="70">
        <v>484.59438976472688</v>
      </c>
      <c r="P447" s="70">
        <v>509.25631165865502</v>
      </c>
      <c r="Q447" s="70">
        <v>508.65266338147518</v>
      </c>
      <c r="R447" s="70">
        <v>504.92971102176404</v>
      </c>
      <c r="S447" s="70">
        <v>503.6938297251632</v>
      </c>
      <c r="T447" s="265">
        <v>493.02452955950946</v>
      </c>
      <c r="U447" s="70">
        <v>493.63156835639415</v>
      </c>
      <c r="V447" s="70">
        <v>504.38377912101805</v>
      </c>
      <c r="W447" s="70">
        <v>521.07468074159999</v>
      </c>
      <c r="X447" s="70">
        <v>512.3561554632696</v>
      </c>
      <c r="Y447" s="70">
        <v>500.90737228806671</v>
      </c>
      <c r="Z447" s="70">
        <v>492.13000665054568</v>
      </c>
      <c r="AA447" s="70">
        <v>474.42999526692364</v>
      </c>
      <c r="BJ447" s="275"/>
    </row>
    <row r="448" spans="1:62" x14ac:dyDescent="0.25">
      <c r="A448" t="str">
        <f t="shared" si="16"/>
        <v>23. Verv. andere niet-metaalhoudende minerale producten</v>
      </c>
      <c r="B448" s="275">
        <v>23</v>
      </c>
      <c r="C448" s="99" t="s">
        <v>19</v>
      </c>
      <c r="D448" s="270"/>
      <c r="E448" s="70">
        <v>1805.2127507629887</v>
      </c>
      <c r="F448" s="70">
        <v>1855.5738961551365</v>
      </c>
      <c r="G448" s="70">
        <v>1819.0649204736546</v>
      </c>
      <c r="H448" s="70">
        <v>1673.8630470217256</v>
      </c>
      <c r="I448" s="70">
        <v>1734.3726714680179</v>
      </c>
      <c r="J448" s="70">
        <v>1631.4324376068737</v>
      </c>
      <c r="K448" s="69">
        <v>1703.015424351519</v>
      </c>
      <c r="L448" s="69">
        <v>1684.4469246573613</v>
      </c>
      <c r="M448" s="265">
        <v>1919.0264958098069</v>
      </c>
      <c r="N448" s="70">
        <v>1915.4487287212312</v>
      </c>
      <c r="O448" s="70">
        <v>1957.8407817694119</v>
      </c>
      <c r="P448" s="70">
        <v>1996.778984246542</v>
      </c>
      <c r="Q448" s="70">
        <v>2028.2029046547198</v>
      </c>
      <c r="R448" s="70">
        <v>2049.1990238448243</v>
      </c>
      <c r="S448" s="70">
        <v>2072.0630324461431</v>
      </c>
      <c r="T448" s="265">
        <v>2089.2360267546164</v>
      </c>
      <c r="U448" s="70">
        <v>2035.7574137068286</v>
      </c>
      <c r="V448" s="70">
        <v>2048.3043264045832</v>
      </c>
      <c r="W448" s="70">
        <v>2056.6931865806332</v>
      </c>
      <c r="X448" s="70">
        <v>2057.2089374147208</v>
      </c>
      <c r="Y448" s="70">
        <v>2047.441118824084</v>
      </c>
      <c r="Z448" s="70">
        <v>2039.2543588126562</v>
      </c>
      <c r="AA448" s="70">
        <v>2025.6627462631586</v>
      </c>
      <c r="BJ448" s="275"/>
    </row>
    <row r="449" spans="1:62" x14ac:dyDescent="0.25">
      <c r="A449" t="str">
        <f t="shared" si="16"/>
        <v>23. Verv. andere niet-metaalhoudende minerale producten</v>
      </c>
      <c r="B449" s="275">
        <v>23</v>
      </c>
      <c r="C449" s="99" t="s">
        <v>20</v>
      </c>
      <c r="D449" s="270"/>
      <c r="E449" s="267">
        <v>0.13441182442046676</v>
      </c>
      <c r="F449" s="267">
        <v>0.14411610314328663</v>
      </c>
      <c r="G449" s="267">
        <v>0.15926232533062176</v>
      </c>
      <c r="H449" s="267">
        <v>0.17363924361590713</v>
      </c>
      <c r="I449" s="267">
        <v>0.18584579585462618</v>
      </c>
      <c r="J449" s="267">
        <v>0.20670673771051976</v>
      </c>
      <c r="K449" s="333">
        <v>0.22321897144416317</v>
      </c>
      <c r="L449" s="333">
        <v>0.2303694211307305</v>
      </c>
      <c r="M449" s="268">
        <v>0.2323583064107326</v>
      </c>
      <c r="N449" s="267">
        <v>0.24349467527763805</v>
      </c>
      <c r="O449" s="267">
        <v>0.24751470818110724</v>
      </c>
      <c r="P449" s="267">
        <v>0.25503889798340207</v>
      </c>
      <c r="Q449" s="267">
        <v>0.2507898308468639</v>
      </c>
      <c r="R449" s="267">
        <v>0.24640345088315826</v>
      </c>
      <c r="S449" s="267">
        <v>0.24308808266828397</v>
      </c>
      <c r="T449" s="268">
        <v>0.23598316477691864</v>
      </c>
      <c r="U449" s="267">
        <v>0.24248054558600887</v>
      </c>
      <c r="V449" s="267">
        <v>0.24624455097762246</v>
      </c>
      <c r="W449" s="267">
        <v>0.25335557298554368</v>
      </c>
      <c r="X449" s="267">
        <v>0.24905401981538336</v>
      </c>
      <c r="Y449" s="267">
        <v>0.24465044082720927</v>
      </c>
      <c r="Z449" s="267">
        <v>0.24132840737782485</v>
      </c>
      <c r="AA449" s="267">
        <v>0.23420976475088381</v>
      </c>
      <c r="BJ449" s="275"/>
    </row>
    <row r="450" spans="1:62" x14ac:dyDescent="0.25">
      <c r="A450" t="str">
        <f t="shared" si="16"/>
        <v>23. Verv. andere niet-metaalhoudende minerale producten</v>
      </c>
      <c r="B450" s="275">
        <v>23</v>
      </c>
      <c r="C450" s="99" t="s">
        <v>29</v>
      </c>
      <c r="D450" s="270"/>
      <c r="E450" s="70">
        <v>1791.2127507629887</v>
      </c>
      <c r="F450" s="70">
        <v>1708.5738961551365</v>
      </c>
      <c r="G450" s="70">
        <v>1703.0649204736546</v>
      </c>
      <c r="H450" s="70">
        <v>1673.8630470217256</v>
      </c>
      <c r="I450" s="70">
        <v>1734.3726714680179</v>
      </c>
      <c r="J450" s="70">
        <v>1631.4324376068737</v>
      </c>
      <c r="K450" s="69">
        <v>1703.015424351519</v>
      </c>
      <c r="L450" s="69">
        <v>1684.4469246573613</v>
      </c>
      <c r="M450" s="265">
        <v>1919.0264958098069</v>
      </c>
      <c r="N450" s="70">
        <v>1915.4487287212312</v>
      </c>
      <c r="O450" s="70">
        <v>1957.8407817694119</v>
      </c>
      <c r="P450" s="70">
        <v>1996.778984246542</v>
      </c>
      <c r="Q450" s="70">
        <v>2028.2029046547198</v>
      </c>
      <c r="R450" s="70">
        <v>2049.1990238448243</v>
      </c>
      <c r="S450" s="70">
        <v>2072.0630324461431</v>
      </c>
      <c r="T450" s="265">
        <v>2089.2360267546164</v>
      </c>
      <c r="U450" s="70">
        <v>1893.4262276285235</v>
      </c>
      <c r="V450" s="70">
        <v>1907.2187674022248</v>
      </c>
      <c r="W450" s="70">
        <v>1916.8423534114486</v>
      </c>
      <c r="X450" s="70">
        <v>1918.5820242393829</v>
      </c>
      <c r="Y450" s="70">
        <v>1910.027414371739</v>
      </c>
      <c r="Z450" s="70">
        <v>1903.0432455533526</v>
      </c>
      <c r="AA450" s="70">
        <v>1890.6436995873828</v>
      </c>
      <c r="BJ450" s="275"/>
    </row>
    <row r="451" spans="1:62" x14ac:dyDescent="0.25">
      <c r="A451" t="str">
        <f t="shared" ref="A451:A514" si="17">VLOOKUP(B451,$AU$3:$AV$70,2)</f>
        <v>24. Verv. metalen in primaire vorm</v>
      </c>
      <c r="B451" s="275">
        <v>24</v>
      </c>
      <c r="C451" s="99" t="s">
        <v>25</v>
      </c>
      <c r="D451" s="70">
        <v>17444</v>
      </c>
      <c r="E451" s="70">
        <v>17408</v>
      </c>
      <c r="F451" s="70">
        <v>17706</v>
      </c>
      <c r="G451" s="70">
        <v>18039</v>
      </c>
      <c r="H451" s="70">
        <v>18114</v>
      </c>
      <c r="I451" s="70">
        <v>18054</v>
      </c>
      <c r="J451" s="70">
        <v>17599</v>
      </c>
      <c r="K451" s="69">
        <v>17227</v>
      </c>
      <c r="L451" s="69">
        <v>16635</v>
      </c>
      <c r="M451" s="265">
        <v>16728.647019575579</v>
      </c>
      <c r="N451" s="70">
        <v>16650.996632835286</v>
      </c>
      <c r="O451" s="70">
        <v>16573.70668065696</v>
      </c>
      <c r="P451" s="70">
        <v>16496.775489989399</v>
      </c>
      <c r="Q451" s="70">
        <v>16420.201395547301</v>
      </c>
      <c r="R451" s="70">
        <v>16343.982739775209</v>
      </c>
      <c r="S451" s="70">
        <v>16268.117872811654</v>
      </c>
      <c r="T451" s="265">
        <v>16192.605152453434</v>
      </c>
      <c r="U451" s="70">
        <v>16382.926810906994</v>
      </c>
      <c r="V451" s="70">
        <v>16044.351379849049</v>
      </c>
      <c r="W451" s="70">
        <v>15712.773069869596</v>
      </c>
      <c r="X451" s="70">
        <v>15388.047275959256</v>
      </c>
      <c r="Y451" s="70">
        <v>15070.032381567531</v>
      </c>
      <c r="Z451" s="70">
        <v>14758.589696842262</v>
      </c>
      <c r="AA451" s="70">
        <v>14453.583398145433</v>
      </c>
      <c r="BJ451" s="275"/>
    </row>
    <row r="452" spans="1:62" x14ac:dyDescent="0.25">
      <c r="A452" t="str">
        <f t="shared" si="17"/>
        <v>24. Verv. metalen in primaire vorm</v>
      </c>
      <c r="B452" s="275">
        <v>24</v>
      </c>
      <c r="C452" s="99" t="s">
        <v>154</v>
      </c>
      <c r="D452" s="266"/>
      <c r="E452" s="70">
        <v>-36</v>
      </c>
      <c r="F452" s="70">
        <v>298</v>
      </c>
      <c r="G452" s="70">
        <v>333</v>
      </c>
      <c r="H452" s="70">
        <v>75</v>
      </c>
      <c r="I452" s="70">
        <v>-60</v>
      </c>
      <c r="J452" s="70">
        <v>-455</v>
      </c>
      <c r="K452" s="69">
        <v>-372</v>
      </c>
      <c r="L452" s="69">
        <v>-592</v>
      </c>
      <c r="M452" s="265">
        <v>93.647019575579179</v>
      </c>
      <c r="N452" s="70">
        <v>-77.65038674029347</v>
      </c>
      <c r="O452" s="70">
        <v>-77.28995217832562</v>
      </c>
      <c r="P452" s="70">
        <v>-76.931190667561168</v>
      </c>
      <c r="Q452" s="70">
        <v>-76.574094442097703</v>
      </c>
      <c r="R452" s="70">
        <v>-76.218655772092461</v>
      </c>
      <c r="S452" s="70">
        <v>-75.86486696355496</v>
      </c>
      <c r="T452" s="265">
        <v>-75.512720358219667</v>
      </c>
      <c r="U452" s="70">
        <v>-345.72020866858475</v>
      </c>
      <c r="V452" s="70">
        <v>-338.57543105794502</v>
      </c>
      <c r="W452" s="70">
        <v>-331.57830997945348</v>
      </c>
      <c r="X452" s="70">
        <v>-324.72579391034014</v>
      </c>
      <c r="Y452" s="70">
        <v>-318.01489439172474</v>
      </c>
      <c r="Z452" s="70">
        <v>-311.44268472526892</v>
      </c>
      <c r="AA452" s="70">
        <v>-305.00629869682962</v>
      </c>
      <c r="BJ452" s="275"/>
    </row>
    <row r="453" spans="1:62" x14ac:dyDescent="0.25">
      <c r="A453" t="str">
        <f t="shared" si="17"/>
        <v>24. Verv. metalen in primaire vorm</v>
      </c>
      <c r="B453" s="275">
        <v>24</v>
      </c>
      <c r="C453" s="82" t="s">
        <v>155</v>
      </c>
      <c r="D453" s="266"/>
      <c r="E453" s="267">
        <v>0.99793625315294654</v>
      </c>
      <c r="F453" s="267">
        <v>1.0171185661764706</v>
      </c>
      <c r="G453" s="267">
        <v>1.0188071840054218</v>
      </c>
      <c r="H453" s="267">
        <v>1.0041576584067853</v>
      </c>
      <c r="I453" s="267">
        <v>0.99668764491553496</v>
      </c>
      <c r="J453" s="267">
        <v>0.97479782873601417</v>
      </c>
      <c r="K453" s="333">
        <v>0.97886243536564577</v>
      </c>
      <c r="L453" s="333">
        <v>0.96563533987345451</v>
      </c>
      <c r="M453" s="268">
        <v>1.0056295172573237</v>
      </c>
      <c r="N453" s="267">
        <v>0.99535823867588169</v>
      </c>
      <c r="O453" s="267">
        <v>0.99535823867588125</v>
      </c>
      <c r="P453" s="267">
        <v>0.99535823867588125</v>
      </c>
      <c r="Q453" s="267">
        <v>0.99535823867588158</v>
      </c>
      <c r="R453" s="267">
        <v>0.99535823867588125</v>
      </c>
      <c r="S453" s="267">
        <v>0.99535823867588114</v>
      </c>
      <c r="T453" s="268">
        <v>0.99535823867588136</v>
      </c>
      <c r="U453" s="267">
        <v>0.97933364196972839</v>
      </c>
      <c r="V453" s="267">
        <v>0.97933364196972805</v>
      </c>
      <c r="W453" s="267">
        <v>0.97933364196972772</v>
      </c>
      <c r="X453" s="267">
        <v>0.97933364196972805</v>
      </c>
      <c r="Y453" s="267">
        <v>0.97933364196972805</v>
      </c>
      <c r="Z453" s="267">
        <v>0.97933364196972794</v>
      </c>
      <c r="AA453" s="267">
        <v>0.97933364196972772</v>
      </c>
      <c r="BJ453" s="275"/>
    </row>
    <row r="454" spans="1:62" x14ac:dyDescent="0.25">
      <c r="A454" t="str">
        <f t="shared" si="17"/>
        <v>24. Verv. metalen in primaire vorm</v>
      </c>
      <c r="B454" s="275">
        <v>24</v>
      </c>
      <c r="C454" s="82" t="s">
        <v>8</v>
      </c>
      <c r="D454" s="70">
        <v>43</v>
      </c>
      <c r="E454" s="70">
        <v>40</v>
      </c>
      <c r="F454" s="70">
        <v>40</v>
      </c>
      <c r="G454" s="70">
        <v>42</v>
      </c>
      <c r="H454" s="70">
        <v>27</v>
      </c>
      <c r="I454" s="70">
        <v>43</v>
      </c>
      <c r="J454" s="70">
        <v>41</v>
      </c>
      <c r="K454" s="69">
        <v>31</v>
      </c>
      <c r="L454" s="69">
        <v>48</v>
      </c>
      <c r="M454" s="265">
        <v>44.907437183682461</v>
      </c>
      <c r="N454" s="70">
        <v>47.241546549586729</v>
      </c>
      <c r="O454" s="70">
        <v>48.138495438381035</v>
      </c>
      <c r="P454" s="70">
        <v>49.670587270588882</v>
      </c>
      <c r="Q454" s="70">
        <v>50.60726780673599</v>
      </c>
      <c r="R454" s="70">
        <v>51.281873333214435</v>
      </c>
      <c r="S454" s="70">
        <v>51.639157612796446</v>
      </c>
      <c r="T454" s="265">
        <v>50.1544636272817</v>
      </c>
      <c r="U454" s="70">
        <v>46.480989494029203</v>
      </c>
      <c r="V454" s="70">
        <v>46.600977716834578</v>
      </c>
      <c r="W454" s="70">
        <v>47.310013190366817</v>
      </c>
      <c r="X454" s="70">
        <v>47.426155791752784</v>
      </c>
      <c r="Y454" s="70">
        <v>47.284649281856446</v>
      </c>
      <c r="Z454" s="70">
        <v>46.847529963594496</v>
      </c>
      <c r="AA454" s="70">
        <v>44.768072586289996</v>
      </c>
      <c r="BJ454" s="275"/>
    </row>
    <row r="455" spans="1:62" x14ac:dyDescent="0.25">
      <c r="A455" t="str">
        <f t="shared" si="17"/>
        <v>24. Verv. metalen in primaire vorm</v>
      </c>
      <c r="B455" s="275">
        <v>24</v>
      </c>
      <c r="C455" s="82" t="s">
        <v>9</v>
      </c>
      <c r="D455" s="70">
        <v>754</v>
      </c>
      <c r="E455" s="70">
        <v>818</v>
      </c>
      <c r="F455" s="70">
        <v>850</v>
      </c>
      <c r="G455" s="70">
        <v>848</v>
      </c>
      <c r="H455" s="70">
        <v>866</v>
      </c>
      <c r="I455" s="70">
        <v>891</v>
      </c>
      <c r="J455" s="70">
        <v>795</v>
      </c>
      <c r="K455" s="69">
        <v>712</v>
      </c>
      <c r="L455" s="69">
        <v>803</v>
      </c>
      <c r="M455" s="265">
        <v>928.12920173712178</v>
      </c>
      <c r="N455" s="70">
        <v>976.36965361779653</v>
      </c>
      <c r="O455" s="70">
        <v>994.90743952507512</v>
      </c>
      <c r="P455" s="70">
        <v>1026.5721093079173</v>
      </c>
      <c r="Q455" s="70">
        <v>1045.9310532338645</v>
      </c>
      <c r="R455" s="70">
        <v>1059.8735342135053</v>
      </c>
      <c r="S455" s="70">
        <v>1067.2577448030636</v>
      </c>
      <c r="T455" s="265">
        <v>1036.5726750235658</v>
      </c>
      <c r="U455" s="70">
        <v>960.65076033152741</v>
      </c>
      <c r="V455" s="70">
        <v>963.13062960116986</v>
      </c>
      <c r="W455" s="70">
        <v>977.78469514851065</v>
      </c>
      <c r="X455" s="70">
        <v>980.18508463123976</v>
      </c>
      <c r="Y455" s="70">
        <v>977.26048389008656</v>
      </c>
      <c r="Z455" s="70">
        <v>968.22627420533195</v>
      </c>
      <c r="AA455" s="70">
        <v>925.24886919890059</v>
      </c>
      <c r="BJ455" s="275"/>
    </row>
    <row r="456" spans="1:62" x14ac:dyDescent="0.25">
      <c r="A456" t="str">
        <f t="shared" si="17"/>
        <v>24. Verv. metalen in primaire vorm</v>
      </c>
      <c r="B456" s="275">
        <v>24</v>
      </c>
      <c r="C456" s="5" t="s">
        <v>10</v>
      </c>
      <c r="D456" s="70">
        <v>1634</v>
      </c>
      <c r="E456" s="70">
        <v>1564</v>
      </c>
      <c r="F456" s="70">
        <v>1577</v>
      </c>
      <c r="G456" s="70">
        <v>1605</v>
      </c>
      <c r="H456" s="70">
        <v>1637</v>
      </c>
      <c r="I456" s="70">
        <v>1702</v>
      </c>
      <c r="J456" s="70">
        <v>1667</v>
      </c>
      <c r="K456" s="69">
        <v>1590</v>
      </c>
      <c r="L456" s="69">
        <v>1622</v>
      </c>
      <c r="M456" s="265">
        <v>1846.6444169222436</v>
      </c>
      <c r="N456" s="70">
        <v>1942.6256240306111</v>
      </c>
      <c r="O456" s="70">
        <v>1979.5091729844687</v>
      </c>
      <c r="P456" s="70">
        <v>2042.5105154255116</v>
      </c>
      <c r="Q456" s="70">
        <v>2081.0278744865691</v>
      </c>
      <c r="R456" s="70">
        <v>2108.7684138542659</v>
      </c>
      <c r="S456" s="70">
        <v>2123.4603460045141</v>
      </c>
      <c r="T456" s="265">
        <v>2062.4080564255164</v>
      </c>
      <c r="U456" s="70">
        <v>1911.3506609403894</v>
      </c>
      <c r="V456" s="70">
        <v>1916.2847118601442</v>
      </c>
      <c r="W456" s="70">
        <v>1945.4410494449994</v>
      </c>
      <c r="X456" s="70">
        <v>1950.2169640788934</v>
      </c>
      <c r="Y456" s="70">
        <v>1944.3980569480013</v>
      </c>
      <c r="Z456" s="70">
        <v>1926.4232180522604</v>
      </c>
      <c r="AA456" s="70">
        <v>1840.9135876469334</v>
      </c>
      <c r="BJ456" s="275"/>
    </row>
    <row r="457" spans="1:62" x14ac:dyDescent="0.25">
      <c r="A457" t="str">
        <f t="shared" si="17"/>
        <v>24. Verv. metalen in primaire vorm</v>
      </c>
      <c r="B457" s="275">
        <v>24</v>
      </c>
      <c r="C457" s="5" t="s">
        <v>11</v>
      </c>
      <c r="D457" s="70">
        <v>2016</v>
      </c>
      <c r="E457" s="70">
        <v>2025</v>
      </c>
      <c r="F457" s="70">
        <v>1961</v>
      </c>
      <c r="G457" s="70">
        <v>2037</v>
      </c>
      <c r="H457" s="70">
        <v>2006</v>
      </c>
      <c r="I457" s="70">
        <v>1934</v>
      </c>
      <c r="J457" s="70">
        <v>1863</v>
      </c>
      <c r="K457" s="69">
        <v>1819</v>
      </c>
      <c r="L457" s="69">
        <v>1829</v>
      </c>
      <c r="M457" s="265">
        <v>1833.6395603256669</v>
      </c>
      <c r="N457" s="70">
        <v>1896.736817445639</v>
      </c>
      <c r="O457" s="70">
        <v>1966.7446298031289</v>
      </c>
      <c r="P457" s="70">
        <v>2027.4463922696373</v>
      </c>
      <c r="Q457" s="70">
        <v>2107.7643820852827</v>
      </c>
      <c r="R457" s="70">
        <v>2210.3575048677649</v>
      </c>
      <c r="S457" s="70">
        <v>2268.9752393621679</v>
      </c>
      <c r="T457" s="265">
        <v>2309.410249400406</v>
      </c>
      <c r="U457" s="70">
        <v>1866.2006332093861</v>
      </c>
      <c r="V457" s="70">
        <v>1903.9278613407739</v>
      </c>
      <c r="W457" s="70">
        <v>1931.0928425006462</v>
      </c>
      <c r="X457" s="70">
        <v>1975.2728469522112</v>
      </c>
      <c r="Y457" s="70">
        <v>2038.0686705042467</v>
      </c>
      <c r="Z457" s="70">
        <v>2058.4356993138185</v>
      </c>
      <c r="AA457" s="70">
        <v>2061.3887219489907</v>
      </c>
      <c r="BJ457" s="275"/>
    </row>
    <row r="458" spans="1:62" x14ac:dyDescent="0.25">
      <c r="A458" t="str">
        <f t="shared" si="17"/>
        <v>24. Verv. metalen in primaire vorm</v>
      </c>
      <c r="B458" s="275">
        <v>24</v>
      </c>
      <c r="C458" s="5" t="s">
        <v>12</v>
      </c>
      <c r="D458" s="70">
        <v>2257</v>
      </c>
      <c r="E458" s="70">
        <v>2261</v>
      </c>
      <c r="F458" s="70">
        <v>2335</v>
      </c>
      <c r="G458" s="70">
        <v>2312</v>
      </c>
      <c r="H458" s="70">
        <v>2252</v>
      </c>
      <c r="I458" s="70">
        <v>2188</v>
      </c>
      <c r="J458" s="70">
        <v>2103</v>
      </c>
      <c r="K458" s="69">
        <v>2052</v>
      </c>
      <c r="L458" s="69">
        <v>2023</v>
      </c>
      <c r="M458" s="265">
        <v>1992.8687739203042</v>
      </c>
      <c r="N458" s="70">
        <v>1950.6118463876087</v>
      </c>
      <c r="O458" s="70">
        <v>1917.267921739196</v>
      </c>
      <c r="P458" s="70">
        <v>1874.7717967232443</v>
      </c>
      <c r="Q458" s="70">
        <v>1842.2214507178496</v>
      </c>
      <c r="R458" s="70">
        <v>1846.8945494350955</v>
      </c>
      <c r="S458" s="70">
        <v>1910.4479231627456</v>
      </c>
      <c r="T458" s="265">
        <v>1980.9618070571128</v>
      </c>
      <c r="U458" s="70">
        <v>1919.2083105006818</v>
      </c>
      <c r="V458" s="70">
        <v>1856.031412791797</v>
      </c>
      <c r="W458" s="70">
        <v>1785.674043850551</v>
      </c>
      <c r="X458" s="70">
        <v>1726.4216250185427</v>
      </c>
      <c r="Y458" s="70">
        <v>1702.9362492896432</v>
      </c>
      <c r="Z458" s="70">
        <v>1733.1763425605361</v>
      </c>
      <c r="AA458" s="70">
        <v>1768.2143433542963</v>
      </c>
      <c r="BJ458" s="275"/>
    </row>
    <row r="459" spans="1:62" x14ac:dyDescent="0.25">
      <c r="A459" t="str">
        <f t="shared" si="17"/>
        <v>24. Verv. metalen in primaire vorm</v>
      </c>
      <c r="B459" s="275">
        <v>24</v>
      </c>
      <c r="C459" s="5" t="s">
        <v>13</v>
      </c>
      <c r="D459" s="70">
        <v>2282</v>
      </c>
      <c r="E459" s="70">
        <v>2165</v>
      </c>
      <c r="F459" s="70">
        <v>2205</v>
      </c>
      <c r="G459" s="70">
        <v>2227</v>
      </c>
      <c r="H459" s="70">
        <v>2316</v>
      </c>
      <c r="I459" s="70">
        <v>2315</v>
      </c>
      <c r="J459" s="70">
        <v>2273</v>
      </c>
      <c r="K459" s="69">
        <v>2256</v>
      </c>
      <c r="L459" s="69">
        <v>2079</v>
      </c>
      <c r="M459" s="265">
        <v>2043.9422952619807</v>
      </c>
      <c r="N459" s="70">
        <v>2031.8455531009236</v>
      </c>
      <c r="O459" s="70">
        <v>2029.7529962466813</v>
      </c>
      <c r="P459" s="70">
        <v>2012.5635006669588</v>
      </c>
      <c r="Q459" s="70">
        <v>2037.6238353210547</v>
      </c>
      <c r="R459" s="70">
        <v>2007.274797037597</v>
      </c>
      <c r="S459" s="70">
        <v>1964.7124031927851</v>
      </c>
      <c r="T459" s="265">
        <v>1931.1274424282003</v>
      </c>
      <c r="U459" s="70">
        <v>1999.1342092927412</v>
      </c>
      <c r="V459" s="70">
        <v>1964.9237743594665</v>
      </c>
      <c r="W459" s="70">
        <v>1916.9172541550174</v>
      </c>
      <c r="X459" s="70">
        <v>1909.5412506355999</v>
      </c>
      <c r="Y459" s="70">
        <v>1850.8154757435232</v>
      </c>
      <c r="Z459" s="70">
        <v>1782.4055897381895</v>
      </c>
      <c r="AA459" s="70">
        <v>1723.7319923998905</v>
      </c>
      <c r="BJ459" s="275"/>
    </row>
    <row r="460" spans="1:62" x14ac:dyDescent="0.25">
      <c r="A460" t="str">
        <f t="shared" si="17"/>
        <v>24. Verv. metalen in primaire vorm</v>
      </c>
      <c r="B460" s="275">
        <v>24</v>
      </c>
      <c r="C460" s="5" t="s">
        <v>14</v>
      </c>
      <c r="D460" s="70">
        <v>3204</v>
      </c>
      <c r="E460" s="70">
        <v>3005</v>
      </c>
      <c r="F460" s="70">
        <v>2855</v>
      </c>
      <c r="G460" s="70">
        <v>2712</v>
      </c>
      <c r="H460" s="70">
        <v>2522</v>
      </c>
      <c r="I460" s="70">
        <v>2369</v>
      </c>
      <c r="J460" s="70">
        <v>2237</v>
      </c>
      <c r="K460" s="69">
        <v>2182</v>
      </c>
      <c r="L460" s="69">
        <v>2056</v>
      </c>
      <c r="M460" s="265">
        <v>2108.0345573378095</v>
      </c>
      <c r="N460" s="70">
        <v>2120.0994566906966</v>
      </c>
      <c r="O460" s="70">
        <v>2123.1557813287905</v>
      </c>
      <c r="P460" s="70">
        <v>2134.2627428362257</v>
      </c>
      <c r="Q460" s="70">
        <v>2094.028647371465</v>
      </c>
      <c r="R460" s="70">
        <v>2058.7175179667015</v>
      </c>
      <c r="S460" s="70">
        <v>2046.5333310378319</v>
      </c>
      <c r="T460" s="265">
        <v>2044.4256475366119</v>
      </c>
      <c r="U460" s="70">
        <v>2085.9672845236205</v>
      </c>
      <c r="V460" s="70">
        <v>2055.3433245897636</v>
      </c>
      <c r="W460" s="70">
        <v>2032.8327902633421</v>
      </c>
      <c r="X460" s="70">
        <v>1962.4005240095955</v>
      </c>
      <c r="Y460" s="70">
        <v>1898.2484351721259</v>
      </c>
      <c r="Z460" s="70">
        <v>1856.6343058146899</v>
      </c>
      <c r="AA460" s="70">
        <v>1824.8624183552536</v>
      </c>
      <c r="BJ460" s="275"/>
    </row>
    <row r="461" spans="1:62" x14ac:dyDescent="0.25">
      <c r="A461" t="str">
        <f t="shared" si="17"/>
        <v>24. Verv. metalen in primaire vorm</v>
      </c>
      <c r="B461" s="275">
        <v>24</v>
      </c>
      <c r="C461" s="5" t="s">
        <v>15</v>
      </c>
      <c r="D461" s="70">
        <v>3160</v>
      </c>
      <c r="E461" s="70">
        <v>3297</v>
      </c>
      <c r="F461" s="70">
        <v>3340</v>
      </c>
      <c r="G461" s="70">
        <v>3373</v>
      </c>
      <c r="H461" s="70">
        <v>3342</v>
      </c>
      <c r="I461" s="70">
        <v>3091</v>
      </c>
      <c r="J461" s="70">
        <v>2884</v>
      </c>
      <c r="K461" s="69">
        <v>2697</v>
      </c>
      <c r="L461" s="69">
        <v>2433</v>
      </c>
      <c r="M461" s="265">
        <v>2221.6365148113887</v>
      </c>
      <c r="N461" s="70">
        <v>2101.807530638559</v>
      </c>
      <c r="O461" s="70">
        <v>1981.9354634141773</v>
      </c>
      <c r="P461" s="70">
        <v>1943.1376366406034</v>
      </c>
      <c r="Q461" s="70">
        <v>1956.7757882720098</v>
      </c>
      <c r="R461" s="70">
        <v>2005.2534254304201</v>
      </c>
      <c r="S461" s="70">
        <v>2015.1947442280325</v>
      </c>
      <c r="T461" s="265">
        <v>2016.4632778301391</v>
      </c>
      <c r="U461" s="70">
        <v>2067.9698461509679</v>
      </c>
      <c r="V461" s="70">
        <v>1918.6335078750501</v>
      </c>
      <c r="W461" s="70">
        <v>1850.7908255515786</v>
      </c>
      <c r="X461" s="70">
        <v>1833.7752146296684</v>
      </c>
      <c r="Y461" s="70">
        <v>1848.9516622495692</v>
      </c>
      <c r="Z461" s="70">
        <v>1828.2036448113245</v>
      </c>
      <c r="AA461" s="70">
        <v>1799.9030965687245</v>
      </c>
      <c r="BJ461" s="275"/>
    </row>
    <row r="462" spans="1:62" x14ac:dyDescent="0.25">
      <c r="A462" t="str">
        <f t="shared" si="17"/>
        <v>24. Verv. metalen in primaire vorm</v>
      </c>
      <c r="B462" s="275">
        <v>24</v>
      </c>
      <c r="C462" s="5" t="s">
        <v>16</v>
      </c>
      <c r="D462" s="70">
        <v>1753</v>
      </c>
      <c r="E462" s="70">
        <v>1866</v>
      </c>
      <c r="F462" s="70">
        <v>2106</v>
      </c>
      <c r="G462" s="70">
        <v>2345</v>
      </c>
      <c r="H462" s="70">
        <v>2569</v>
      </c>
      <c r="I462" s="70">
        <v>2868</v>
      </c>
      <c r="J462" s="70">
        <v>2951</v>
      </c>
      <c r="K462" s="69">
        <v>3040</v>
      </c>
      <c r="L462" s="69">
        <v>2862</v>
      </c>
      <c r="M462" s="265">
        <v>2690.1029635073246</v>
      </c>
      <c r="N462" s="70">
        <v>2437.4120680234687</v>
      </c>
      <c r="O462" s="70">
        <v>2285.5527244013797</v>
      </c>
      <c r="P462" s="70">
        <v>2139.3692497353936</v>
      </c>
      <c r="Q462" s="70">
        <v>1995.6251568572643</v>
      </c>
      <c r="R462" s="70">
        <v>1821.4628787115885</v>
      </c>
      <c r="S462" s="70">
        <v>1721.0401397237863</v>
      </c>
      <c r="T462" s="265">
        <v>1631.0082594056705</v>
      </c>
      <c r="U462" s="70">
        <v>2398.1713767033798</v>
      </c>
      <c r="V462" s="70">
        <v>2212.5533964146071</v>
      </c>
      <c r="W462" s="70">
        <v>2037.6966125378854</v>
      </c>
      <c r="X462" s="70">
        <v>1870.1825586098205</v>
      </c>
      <c r="Y462" s="70">
        <v>1679.4868791194269</v>
      </c>
      <c r="Z462" s="70">
        <v>1561.3438181702504</v>
      </c>
      <c r="AA462" s="70">
        <v>1455.8444227124301</v>
      </c>
      <c r="BJ462" s="275"/>
    </row>
    <row r="463" spans="1:62" x14ac:dyDescent="0.25">
      <c r="A463" t="str">
        <f t="shared" si="17"/>
        <v>24. Verv. metalen in primaire vorm</v>
      </c>
      <c r="B463" s="275">
        <v>24</v>
      </c>
      <c r="C463" s="5" t="s">
        <v>17</v>
      </c>
      <c r="D463" s="70">
        <v>321</v>
      </c>
      <c r="E463" s="70">
        <v>353</v>
      </c>
      <c r="F463" s="70">
        <v>423</v>
      </c>
      <c r="G463" s="70">
        <v>517</v>
      </c>
      <c r="H463" s="70">
        <v>553</v>
      </c>
      <c r="I463" s="70">
        <v>627</v>
      </c>
      <c r="J463" s="70">
        <v>764</v>
      </c>
      <c r="K463" s="69">
        <v>820</v>
      </c>
      <c r="L463" s="69">
        <v>855</v>
      </c>
      <c r="M463" s="265">
        <v>986.51810476476737</v>
      </c>
      <c r="N463" s="70">
        <v>1106.665273379793</v>
      </c>
      <c r="O463" s="70">
        <v>1127.7153121779527</v>
      </c>
      <c r="P463" s="70">
        <v>1118.0624740283445</v>
      </c>
      <c r="Q463" s="70">
        <v>1055.4418272343848</v>
      </c>
      <c r="R463" s="70">
        <v>996.06619422208075</v>
      </c>
      <c r="S463" s="70">
        <v>904.08989714114</v>
      </c>
      <c r="T463" s="265">
        <v>853.86241398924824</v>
      </c>
      <c r="U463" s="70">
        <v>1088.8487084431251</v>
      </c>
      <c r="V463" s="70">
        <v>1091.6966900431491</v>
      </c>
      <c r="W463" s="70">
        <v>1064.9270181924282</v>
      </c>
      <c r="X463" s="70">
        <v>989.09802281180873</v>
      </c>
      <c r="Y463" s="70">
        <v>918.42667972114759</v>
      </c>
      <c r="Z463" s="70">
        <v>820.19886659822271</v>
      </c>
      <c r="AA463" s="70">
        <v>762.1609676109141</v>
      </c>
      <c r="BJ463" s="275"/>
    </row>
    <row r="464" spans="1:62" x14ac:dyDescent="0.25">
      <c r="A464" t="str">
        <f t="shared" si="17"/>
        <v>24. Verv. metalen in primaire vorm</v>
      </c>
      <c r="B464" s="275">
        <v>24</v>
      </c>
      <c r="C464" s="5" t="s">
        <v>156</v>
      </c>
      <c r="D464" s="70">
        <v>20</v>
      </c>
      <c r="E464" s="70">
        <v>14</v>
      </c>
      <c r="F464" s="70">
        <v>14</v>
      </c>
      <c r="G464" s="70">
        <v>21</v>
      </c>
      <c r="H464" s="70">
        <v>24</v>
      </c>
      <c r="I464" s="70">
        <v>26</v>
      </c>
      <c r="J464" s="70">
        <v>21</v>
      </c>
      <c r="K464" s="69">
        <v>28</v>
      </c>
      <c r="L464" s="69">
        <v>25</v>
      </c>
      <c r="M464" s="265">
        <v>32.223193803290783</v>
      </c>
      <c r="N464" s="70">
        <v>39.581262970608961</v>
      </c>
      <c r="O464" s="70">
        <v>119.02674359772631</v>
      </c>
      <c r="P464" s="70">
        <v>128.40848508497243</v>
      </c>
      <c r="Q464" s="70">
        <v>153.15411216081654</v>
      </c>
      <c r="R464" s="70">
        <v>178.03205070297554</v>
      </c>
      <c r="S464" s="70">
        <v>194.76694654278876</v>
      </c>
      <c r="T464" s="265">
        <v>276.21085972967683</v>
      </c>
      <c r="U464" s="70">
        <v>38.94403131714116</v>
      </c>
      <c r="V464" s="70">
        <v>115.22509325629149</v>
      </c>
      <c r="W464" s="70">
        <v>122.30592503427486</v>
      </c>
      <c r="X464" s="70">
        <v>143.52702879011551</v>
      </c>
      <c r="Y464" s="70">
        <v>164.15513964790287</v>
      </c>
      <c r="Z464" s="70">
        <v>176.6944076140399</v>
      </c>
      <c r="AA464" s="70">
        <v>246.54690576281021</v>
      </c>
      <c r="BJ464" s="275"/>
    </row>
    <row r="465" spans="1:62" x14ac:dyDescent="0.25">
      <c r="A465" t="str">
        <f t="shared" si="17"/>
        <v>24. Verv. metalen in primaire vorm</v>
      </c>
      <c r="B465" s="275">
        <v>24</v>
      </c>
      <c r="C465" s="5" t="s">
        <v>6</v>
      </c>
      <c r="D465" s="70">
        <v>2094</v>
      </c>
      <c r="E465" s="70">
        <v>2233</v>
      </c>
      <c r="F465" s="70">
        <v>2543</v>
      </c>
      <c r="G465" s="70">
        <v>2883</v>
      </c>
      <c r="H465" s="70">
        <v>3146</v>
      </c>
      <c r="I465" s="70">
        <v>3521</v>
      </c>
      <c r="J465" s="70">
        <v>3736</v>
      </c>
      <c r="K465" s="69">
        <v>3888</v>
      </c>
      <c r="L465" s="69">
        <v>3742</v>
      </c>
      <c r="M465" s="265">
        <v>3708.8442620753831</v>
      </c>
      <c r="N465" s="70">
        <v>3583.6586043738707</v>
      </c>
      <c r="O465" s="70">
        <v>3532.2947801770583</v>
      </c>
      <c r="P465" s="70">
        <v>3385.8402088487101</v>
      </c>
      <c r="Q465" s="70">
        <v>3204.2210962524655</v>
      </c>
      <c r="R465" s="70">
        <v>2995.5611236366449</v>
      </c>
      <c r="S465" s="70">
        <v>2819.8969834077152</v>
      </c>
      <c r="T465" s="265">
        <v>2761.0815331245958</v>
      </c>
      <c r="U465" s="70">
        <v>3525.9641164636464</v>
      </c>
      <c r="V465" s="70">
        <v>3419.4751797140475</v>
      </c>
      <c r="W465" s="70">
        <v>3224.9295557645883</v>
      </c>
      <c r="X465" s="70">
        <v>3002.8076102117443</v>
      </c>
      <c r="Y465" s="70">
        <v>2762.0686984884774</v>
      </c>
      <c r="Z465" s="70">
        <v>2558.2370923825129</v>
      </c>
      <c r="AA465" s="70">
        <v>2464.5522960861545</v>
      </c>
      <c r="BJ465" s="275"/>
    </row>
    <row r="466" spans="1:62" x14ac:dyDescent="0.25">
      <c r="A466" t="str">
        <f t="shared" si="17"/>
        <v>24. Verv. metalen in primaire vorm</v>
      </c>
      <c r="B466" s="275">
        <v>24</v>
      </c>
      <c r="C466" s="5" t="s">
        <v>157</v>
      </c>
      <c r="D466" s="267">
        <v>0.98982468188380945</v>
      </c>
      <c r="E466" s="266"/>
      <c r="F466" s="266"/>
      <c r="G466" s="266"/>
      <c r="H466" s="266"/>
      <c r="I466" s="266"/>
      <c r="J466" s="266"/>
      <c r="K466" s="334"/>
      <c r="L466" s="334"/>
      <c r="M466" s="269"/>
      <c r="N466" s="266"/>
      <c r="O466" s="266"/>
      <c r="P466" s="266"/>
      <c r="Q466" s="266"/>
      <c r="R466" s="266"/>
      <c r="S466" s="266"/>
      <c r="T466" s="269"/>
      <c r="U466" s="266"/>
      <c r="V466" s="266"/>
      <c r="W466" s="266"/>
      <c r="X466" s="266"/>
      <c r="Y466" s="266"/>
      <c r="Z466" s="266"/>
      <c r="AA466" s="266"/>
      <c r="BJ466" s="275"/>
    </row>
    <row r="467" spans="1:62" x14ac:dyDescent="0.25">
      <c r="A467" t="str">
        <f t="shared" si="17"/>
        <v>24. Verv. metalen in primaire vorm</v>
      </c>
      <c r="B467" s="275">
        <v>24</v>
      </c>
      <c r="C467" s="5" t="s">
        <v>158</v>
      </c>
      <c r="D467" s="266"/>
      <c r="E467" s="267">
        <v>-4.0557856345685428E-3</v>
      </c>
      <c r="F467" s="267">
        <v>-1.3646942146330554E-2</v>
      </c>
      <c r="G467" s="267">
        <v>-1.4491251060806176E-2</v>
      </c>
      <c r="H467" s="267">
        <v>-7.1664882614879133E-3</v>
      </c>
      <c r="I467" s="267">
        <v>-3.4314815158627554E-3</v>
      </c>
      <c r="J467" s="267">
        <v>7.5134265738976413E-3</v>
      </c>
      <c r="K467" s="333">
        <v>5.4811232590818437E-3</v>
      </c>
      <c r="L467" s="333">
        <v>1.2094671005177471E-2</v>
      </c>
      <c r="M467" s="268">
        <v>-7.9024176867571461E-3</v>
      </c>
      <c r="N467" s="267">
        <v>-2.7667783960361181E-3</v>
      </c>
      <c r="O467" s="267">
        <v>-2.766778396035896E-3</v>
      </c>
      <c r="P467" s="267">
        <v>-2.766778396035896E-3</v>
      </c>
      <c r="Q467" s="267">
        <v>-2.7667783960360626E-3</v>
      </c>
      <c r="R467" s="267">
        <v>-2.766778396035896E-3</v>
      </c>
      <c r="S467" s="267">
        <v>-2.7667783960358405E-3</v>
      </c>
      <c r="T467" s="268">
        <v>-2.7667783960359515E-3</v>
      </c>
      <c r="U467" s="267">
        <v>5.2455199570405342E-3</v>
      </c>
      <c r="V467" s="267">
        <v>5.2455199570407007E-3</v>
      </c>
      <c r="W467" s="267">
        <v>5.2455199570408673E-3</v>
      </c>
      <c r="X467" s="267">
        <v>5.2455199570407007E-3</v>
      </c>
      <c r="Y467" s="267">
        <v>5.2455199570407007E-3</v>
      </c>
      <c r="Z467" s="267">
        <v>5.2455199570407562E-3</v>
      </c>
      <c r="AA467" s="267">
        <v>5.2455199570408673E-3</v>
      </c>
      <c r="BJ467" s="275"/>
    </row>
    <row r="468" spans="1:62" x14ac:dyDescent="0.25">
      <c r="A468" t="str">
        <f t="shared" si="17"/>
        <v>24. Verv. metalen in primaire vorm</v>
      </c>
      <c r="B468" s="275">
        <v>24</v>
      </c>
      <c r="C468" s="5" t="s">
        <v>159</v>
      </c>
      <c r="D468" s="270"/>
      <c r="E468" s="70">
        <v>8.9288668409791736</v>
      </c>
      <c r="F468" s="70">
        <v>7.9222763823008444</v>
      </c>
      <c r="G468" s="70">
        <v>7.8885040257218195</v>
      </c>
      <c r="H468" s="70">
        <v>8.5905692645792779</v>
      </c>
      <c r="I468" s="70">
        <v>5.6233539950757008</v>
      </c>
      <c r="J468" s="70">
        <v>9.4263429659432205</v>
      </c>
      <c r="K468" s="69">
        <v>8.9045839734802748</v>
      </c>
      <c r="L468" s="69">
        <v>6.9377542039799032</v>
      </c>
      <c r="M468" s="265">
        <v>9.7824688328205376</v>
      </c>
      <c r="N468" s="70">
        <v>9.3828284949131842</v>
      </c>
      <c r="O468" s="70">
        <v>9.8705104746055934</v>
      </c>
      <c r="P468" s="70">
        <v>10.057916350336974</v>
      </c>
      <c r="Q468" s="70">
        <v>10.378027133797282</v>
      </c>
      <c r="R468" s="70">
        <v>10.573734423644263</v>
      </c>
      <c r="S468" s="70">
        <v>10.71468452798395</v>
      </c>
      <c r="T468" s="265">
        <v>10.789334459698701</v>
      </c>
      <c r="U468" s="70">
        <v>9.7426402799008969</v>
      </c>
      <c r="V468" s="70">
        <v>10.084021464906176</v>
      </c>
      <c r="W468" s="70">
        <v>10.110052834450515</v>
      </c>
      <c r="X468" s="70">
        <v>10.263877634918611</v>
      </c>
      <c r="Y468" s="70">
        <v>10.289074699312359</v>
      </c>
      <c r="Z468" s="70">
        <v>10.258374950904424</v>
      </c>
      <c r="AA468" s="70">
        <v>10.163542189466662</v>
      </c>
      <c r="BJ468" s="275"/>
    </row>
    <row r="469" spans="1:62" x14ac:dyDescent="0.25">
      <c r="A469" t="str">
        <f t="shared" si="17"/>
        <v>24. Verv. metalen in primaire vorm</v>
      </c>
      <c r="B469" s="275">
        <v>24</v>
      </c>
      <c r="C469" s="5" t="s">
        <v>160</v>
      </c>
      <c r="D469" s="270"/>
      <c r="E469" s="70">
        <v>95.35158010433129</v>
      </c>
      <c r="F469" s="70">
        <v>95.599516898236757</v>
      </c>
      <c r="G469" s="70">
        <v>98.621688722819499</v>
      </c>
      <c r="H469" s="70">
        <v>104.6010365443524</v>
      </c>
      <c r="I469" s="70">
        <v>110.0558574070524</v>
      </c>
      <c r="J469" s="70">
        <v>122.98490265726483</v>
      </c>
      <c r="K469" s="69">
        <v>108.11832291918333</v>
      </c>
      <c r="L469" s="69">
        <v>101.53934400585975</v>
      </c>
      <c r="M469" s="265">
        <v>98.459322663389671</v>
      </c>
      <c r="N469" s="70">
        <v>118.56849513546805</v>
      </c>
      <c r="O469" s="70">
        <v>124.73121232337829</v>
      </c>
      <c r="P469" s="70">
        <v>127.09941426558166</v>
      </c>
      <c r="Q469" s="70">
        <v>131.1445754759886</v>
      </c>
      <c r="R469" s="70">
        <v>133.61768034588769</v>
      </c>
      <c r="S469" s="70">
        <v>135.39883213501025</v>
      </c>
      <c r="T469" s="265">
        <v>136.34216495519144</v>
      </c>
      <c r="U469" s="70">
        <v>126.00494320998874</v>
      </c>
      <c r="V469" s="70">
        <v>130.42014438684947</v>
      </c>
      <c r="W469" s="70">
        <v>130.7568171107599</v>
      </c>
      <c r="X469" s="70">
        <v>132.74628656569357</v>
      </c>
      <c r="Y469" s="70">
        <v>133.07216893194931</v>
      </c>
      <c r="Z469" s="70">
        <v>132.67511844629371</v>
      </c>
      <c r="AA469" s="70">
        <v>131.44861347678739</v>
      </c>
      <c r="BJ469" s="275"/>
    </row>
    <row r="470" spans="1:62" x14ac:dyDescent="0.25">
      <c r="A470" t="str">
        <f t="shared" si="17"/>
        <v>24. Verv. metalen in primaire vorm</v>
      </c>
      <c r="B470" s="275">
        <v>24</v>
      </c>
      <c r="C470" s="5" t="s">
        <v>161</v>
      </c>
      <c r="D470" s="270"/>
      <c r="E470" s="70">
        <v>152.69797395453122</v>
      </c>
      <c r="F470" s="70">
        <v>131.15587629815428</v>
      </c>
      <c r="G470" s="70">
        <v>130.9145714673127</v>
      </c>
      <c r="H470" s="70">
        <v>144.99523427707629</v>
      </c>
      <c r="I470" s="70">
        <v>154.00031103422322</v>
      </c>
      <c r="J470" s="70">
        <v>178.74340118040806</v>
      </c>
      <c r="K470" s="69">
        <v>171.67986469132325</v>
      </c>
      <c r="L470" s="69">
        <v>174.26538186362495</v>
      </c>
      <c r="M470" s="265">
        <v>145.33733181639883</v>
      </c>
      <c r="N470" s="70">
        <v>174.95002044297451</v>
      </c>
      <c r="O470" s="70">
        <v>184.04322430608624</v>
      </c>
      <c r="P470" s="70">
        <v>187.53755033028182</v>
      </c>
      <c r="Q470" s="70">
        <v>193.50626095317745</v>
      </c>
      <c r="R470" s="70">
        <v>197.15537319882196</v>
      </c>
      <c r="S470" s="70">
        <v>199.78349580055524</v>
      </c>
      <c r="T470" s="265">
        <v>201.1754009266738</v>
      </c>
      <c r="U470" s="70">
        <v>189.74588646339879</v>
      </c>
      <c r="V470" s="70">
        <v>196.39456420472794</v>
      </c>
      <c r="W470" s="70">
        <v>196.90154641367175</v>
      </c>
      <c r="X470" s="70">
        <v>199.89741019251687</v>
      </c>
      <c r="Y470" s="70">
        <v>200.38814362640235</v>
      </c>
      <c r="Z470" s="70">
        <v>199.79024092153875</v>
      </c>
      <c r="AA470" s="70">
        <v>197.94329534335688</v>
      </c>
      <c r="BJ470" s="275"/>
    </row>
    <row r="471" spans="1:62" x14ac:dyDescent="0.25">
      <c r="A471" t="str">
        <f t="shared" si="17"/>
        <v>24. Verv. metalen in primaire vorm</v>
      </c>
      <c r="B471" s="275">
        <v>24</v>
      </c>
      <c r="C471" s="5" t="s">
        <v>162</v>
      </c>
      <c r="D471" s="270"/>
      <c r="E471" s="70">
        <v>143.41171173143658</v>
      </c>
      <c r="F471" s="70">
        <v>124.62985065106241</v>
      </c>
      <c r="G471" s="70">
        <v>119.03524213314954</v>
      </c>
      <c r="H471" s="70">
        <v>138.56908247760427</v>
      </c>
      <c r="I471" s="70">
        <v>143.95269817584492</v>
      </c>
      <c r="J471" s="70">
        <v>159.95335367734342</v>
      </c>
      <c r="K471" s="69">
        <v>150.29504844926072</v>
      </c>
      <c r="L471" s="69">
        <v>158.77545029014001</v>
      </c>
      <c r="M471" s="265">
        <v>123.07364725670453</v>
      </c>
      <c r="N471" s="70">
        <v>132.80275524388836</v>
      </c>
      <c r="O471" s="70">
        <v>137.3726226132294</v>
      </c>
      <c r="P471" s="70">
        <v>142.4429922599339</v>
      </c>
      <c r="Q471" s="70">
        <v>146.83936408683755</v>
      </c>
      <c r="R471" s="70">
        <v>152.65645626457967</v>
      </c>
      <c r="S471" s="70">
        <v>160.08684207724647</v>
      </c>
      <c r="T471" s="265">
        <v>164.33227657563197</v>
      </c>
      <c r="U471" s="70">
        <v>147.4944224732219</v>
      </c>
      <c r="V471" s="70">
        <v>150.11357224725941</v>
      </c>
      <c r="W471" s="70">
        <v>153.14827756511744</v>
      </c>
      <c r="X471" s="70">
        <v>155.33337614957375</v>
      </c>
      <c r="Y471" s="70">
        <v>158.88713032375324</v>
      </c>
      <c r="Z471" s="70">
        <v>163.9383050087568</v>
      </c>
      <c r="AA471" s="70">
        <v>165.57658944412867</v>
      </c>
      <c r="BJ471" s="275"/>
    </row>
    <row r="472" spans="1:62" x14ac:dyDescent="0.25">
      <c r="A472" t="str">
        <f t="shared" si="17"/>
        <v>24. Verv. metalen in primaire vorm</v>
      </c>
      <c r="B472" s="275">
        <v>24</v>
      </c>
      <c r="C472" s="5" t="s">
        <v>163</v>
      </c>
      <c r="D472" s="270"/>
      <c r="E472" s="70">
        <v>121.43939308746614</v>
      </c>
      <c r="F472" s="70">
        <v>99.969010887101462</v>
      </c>
      <c r="G472" s="70">
        <v>101.26942343542119</v>
      </c>
      <c r="H472" s="70">
        <v>117.20676036405543</v>
      </c>
      <c r="I472" s="70">
        <v>122.57629762188004</v>
      </c>
      <c r="J472" s="70">
        <v>143.04023829501099</v>
      </c>
      <c r="K472" s="69">
        <v>133.2094395907377</v>
      </c>
      <c r="L472" s="69">
        <v>143.54996813485212</v>
      </c>
      <c r="M472" s="265">
        <v>101.06713009122883</v>
      </c>
      <c r="N472" s="70">
        <v>109.79645825546471</v>
      </c>
      <c r="O472" s="70">
        <v>107.46832654876937</v>
      </c>
      <c r="P472" s="70">
        <v>105.63125384300815</v>
      </c>
      <c r="Q472" s="70">
        <v>103.28994362861057</v>
      </c>
      <c r="R472" s="70">
        <v>101.49659288060765</v>
      </c>
      <c r="S472" s="70">
        <v>101.75405573764395</v>
      </c>
      <c r="T472" s="265">
        <v>105.25550823506792</v>
      </c>
      <c r="U472" s="70">
        <v>125.76391745064427</v>
      </c>
      <c r="V472" s="70">
        <v>121.115428517448</v>
      </c>
      <c r="W472" s="70">
        <v>117.12852569061634</v>
      </c>
      <c r="X472" s="70">
        <v>112.68848505403911</v>
      </c>
      <c r="Y472" s="70">
        <v>108.94924421276647</v>
      </c>
      <c r="Z472" s="70">
        <v>107.46715322257235</v>
      </c>
      <c r="AA472" s="70">
        <v>109.37551399553955</v>
      </c>
      <c r="BJ472" s="275"/>
    </row>
    <row r="473" spans="1:62" x14ac:dyDescent="0.25">
      <c r="A473" t="str">
        <f t="shared" si="17"/>
        <v>24. Verv. metalen in primaire vorm</v>
      </c>
      <c r="B473" s="275">
        <v>24</v>
      </c>
      <c r="C473" s="5" t="s">
        <v>164</v>
      </c>
      <c r="D473" s="270"/>
      <c r="E473" s="70">
        <v>88.46593111839961</v>
      </c>
      <c r="F473" s="70">
        <v>63.165356875670277</v>
      </c>
      <c r="G473" s="70">
        <v>62.470683098016799</v>
      </c>
      <c r="H473" s="70">
        <v>79.406220114301007</v>
      </c>
      <c r="I473" s="70">
        <v>91.229892050672603</v>
      </c>
      <c r="J473" s="70">
        <v>116.52796313336832</v>
      </c>
      <c r="K473" s="69">
        <v>109.79442346483889</v>
      </c>
      <c r="L473" s="69">
        <v>123.89342343216337</v>
      </c>
      <c r="M473" s="265">
        <v>72.599114362778067</v>
      </c>
      <c r="N473" s="70">
        <v>81.871842348279515</v>
      </c>
      <c r="O473" s="70">
        <v>81.38729708032713</v>
      </c>
      <c r="P473" s="70">
        <v>81.303477940583079</v>
      </c>
      <c r="Q473" s="70">
        <v>80.614938114672881</v>
      </c>
      <c r="R473" s="70">
        <v>81.61875107590572</v>
      </c>
      <c r="S473" s="70">
        <v>80.403094604818079</v>
      </c>
      <c r="T473" s="265">
        <v>78.698221817114629</v>
      </c>
      <c r="U473" s="70">
        <v>98.248517834390796</v>
      </c>
      <c r="V473" s="70">
        <v>96.094676190388412</v>
      </c>
      <c r="W473" s="70">
        <v>94.450243989707019</v>
      </c>
      <c r="X473" s="70">
        <v>92.1426595400834</v>
      </c>
      <c r="Y473" s="70">
        <v>91.788108721792753</v>
      </c>
      <c r="Z473" s="70">
        <v>88.965269566696691</v>
      </c>
      <c r="AA473" s="70">
        <v>85.676933139184285</v>
      </c>
      <c r="BJ473" s="275"/>
    </row>
    <row r="474" spans="1:62" x14ac:dyDescent="0.25">
      <c r="A474" t="str">
        <f t="shared" si="17"/>
        <v>24. Verv. metalen in primaire vorm</v>
      </c>
      <c r="B474" s="275">
        <v>24</v>
      </c>
      <c r="C474" s="5" t="s">
        <v>165</v>
      </c>
      <c r="D474" s="270"/>
      <c r="E474" s="70">
        <v>104.0521391400631</v>
      </c>
      <c r="F474" s="70">
        <v>68.768049749536431</v>
      </c>
      <c r="G474" s="70">
        <v>62.9248664468182</v>
      </c>
      <c r="H474" s="70">
        <v>79.637869777870549</v>
      </c>
      <c r="I474" s="70">
        <v>83.478207506489341</v>
      </c>
      <c r="J474" s="70">
        <v>104.342394315742</v>
      </c>
      <c r="K474" s="69">
        <v>93.982203539765436</v>
      </c>
      <c r="L474" s="69">
        <v>106.10227129542196</v>
      </c>
      <c r="M474" s="265">
        <v>58.861361352126494</v>
      </c>
      <c r="N474" s="70">
        <v>71.177167269207487</v>
      </c>
      <c r="O474" s="70">
        <v>71.584535049938793</v>
      </c>
      <c r="P474" s="70">
        <v>71.687730953078699</v>
      </c>
      <c r="Q474" s="70">
        <v>72.062754243999038</v>
      </c>
      <c r="R474" s="70">
        <v>70.704261835584077</v>
      </c>
      <c r="S474" s="70">
        <v>69.511991929306404</v>
      </c>
      <c r="T474" s="265">
        <v>69.100596438631356</v>
      </c>
      <c r="U474" s="70">
        <v>88.067369081193888</v>
      </c>
      <c r="V474" s="70">
        <v>87.145464526651807</v>
      </c>
      <c r="W474" s="70">
        <v>85.866087216240018</v>
      </c>
      <c r="X474" s="70">
        <v>84.925664523528482</v>
      </c>
      <c r="Y474" s="70">
        <v>81.983215422870956</v>
      </c>
      <c r="Z474" s="70">
        <v>79.303133322075766</v>
      </c>
      <c r="AA474" s="70">
        <v>77.564619654756328</v>
      </c>
      <c r="BJ474" s="275"/>
    </row>
    <row r="475" spans="1:62" x14ac:dyDescent="0.25">
      <c r="A475" t="str">
        <f t="shared" si="17"/>
        <v>24. Verv. metalen in primaire vorm</v>
      </c>
      <c r="B475" s="275">
        <v>24</v>
      </c>
      <c r="C475" s="5" t="s">
        <v>166</v>
      </c>
      <c r="D475" s="266"/>
      <c r="E475" s="70">
        <v>69.209679796543213</v>
      </c>
      <c r="F475" s="70">
        <v>40.588183021607655</v>
      </c>
      <c r="G475" s="70">
        <v>38.297548805623997</v>
      </c>
      <c r="H475" s="70">
        <v>63.382362682989644</v>
      </c>
      <c r="I475" s="70">
        <v>75.282231288780366</v>
      </c>
      <c r="J475" s="70">
        <v>103.45889071203831</v>
      </c>
      <c r="K475" s="69">
        <v>90.669228962335382</v>
      </c>
      <c r="L475" s="69">
        <v>102.6269291559004</v>
      </c>
      <c r="M475" s="265">
        <v>43.928217300882601</v>
      </c>
      <c r="N475" s="70">
        <v>51.521538401639461</v>
      </c>
      <c r="O475" s="70">
        <v>48.74260783917839</v>
      </c>
      <c r="P475" s="70">
        <v>45.96267814608489</v>
      </c>
      <c r="Q475" s="70">
        <v>45.062925324824974</v>
      </c>
      <c r="R475" s="70">
        <v>45.379205034994065</v>
      </c>
      <c r="S475" s="70">
        <v>46.503440447864968</v>
      </c>
      <c r="T475" s="265">
        <v>46.733987629989009</v>
      </c>
      <c r="U475" s="70">
        <v>69.321952990397705</v>
      </c>
      <c r="V475" s="70">
        <v>64.527076101199512</v>
      </c>
      <c r="W475" s="70">
        <v>59.867318956993799</v>
      </c>
      <c r="X475" s="70">
        <v>57.750416752957875</v>
      </c>
      <c r="Y475" s="70">
        <v>57.219476892828823</v>
      </c>
      <c r="Z475" s="70">
        <v>57.693029151019687</v>
      </c>
      <c r="AA475" s="70">
        <v>57.04562662594028</v>
      </c>
      <c r="BJ475" s="275"/>
    </row>
    <row r="476" spans="1:62" x14ac:dyDescent="0.25">
      <c r="A476" t="str">
        <f t="shared" si="17"/>
        <v>24. Verv. metalen in primaire vorm</v>
      </c>
      <c r="B476" s="275">
        <v>24</v>
      </c>
      <c r="C476" s="5" t="s">
        <v>167</v>
      </c>
      <c r="D476" s="266"/>
      <c r="E476" s="70">
        <v>117.46047372382836</v>
      </c>
      <c r="F476" s="70">
        <v>107.13498635787337</v>
      </c>
      <c r="G476" s="70">
        <v>119.13629125123832</v>
      </c>
      <c r="H476" s="70">
        <v>149.83307540455036</v>
      </c>
      <c r="I476" s="70">
        <v>173.74072090703336</v>
      </c>
      <c r="J476" s="70">
        <v>225.35200012325907</v>
      </c>
      <c r="K476" s="69">
        <v>225.87636621077411</v>
      </c>
      <c r="L476" s="69">
        <v>252.79381723242528</v>
      </c>
      <c r="M476" s="265">
        <v>180.76040615026244</v>
      </c>
      <c r="N476" s="70">
        <v>183.71899884920097</v>
      </c>
      <c r="O476" s="70">
        <v>166.46162284301516</v>
      </c>
      <c r="P476" s="70">
        <v>156.09047833493577</v>
      </c>
      <c r="Q476" s="70">
        <v>146.10696395713734</v>
      </c>
      <c r="R476" s="70">
        <v>136.29004572303955</v>
      </c>
      <c r="S476" s="70">
        <v>124.3957354262685</v>
      </c>
      <c r="T476" s="265">
        <v>117.53742356281481</v>
      </c>
      <c r="U476" s="70">
        <v>205.27290639331733</v>
      </c>
      <c r="V476" s="70">
        <v>182.99656749321539</v>
      </c>
      <c r="W476" s="70">
        <v>168.83267012214395</v>
      </c>
      <c r="X476" s="70">
        <v>155.48992424368635</v>
      </c>
      <c r="Y476" s="70">
        <v>142.70747792917479</v>
      </c>
      <c r="Z476" s="70">
        <v>128.15611803824888</v>
      </c>
      <c r="AA476" s="70">
        <v>119.14100976164187</v>
      </c>
      <c r="BJ476" s="275"/>
    </row>
    <row r="477" spans="1:62" x14ac:dyDescent="0.25">
      <c r="A477" t="str">
        <f t="shared" si="17"/>
        <v>24. Verv. metalen in primaire vorm</v>
      </c>
      <c r="B477" s="275">
        <v>24</v>
      </c>
      <c r="C477" s="5" t="s">
        <v>168</v>
      </c>
      <c r="D477" s="266"/>
      <c r="E477" s="70">
        <v>71.04197448178904</v>
      </c>
      <c r="F477" s="70">
        <v>74.738362225091095</v>
      </c>
      <c r="G477" s="70">
        <v>89.201857955844034</v>
      </c>
      <c r="H477" s="70">
        <v>112.81139542439026</v>
      </c>
      <c r="I477" s="70">
        <v>122.73219310110018</v>
      </c>
      <c r="J477" s="70">
        <v>146.0181265845579</v>
      </c>
      <c r="K477" s="69">
        <v>176.37052395265178</v>
      </c>
      <c r="L477" s="69">
        <v>194.72131548841418</v>
      </c>
      <c r="M477" s="265">
        <v>185.93508031790094</v>
      </c>
      <c r="N477" s="70">
        <v>219.60245148428254</v>
      </c>
      <c r="O477" s="70">
        <v>246.34764008175551</v>
      </c>
      <c r="P477" s="70">
        <v>251.03345385606775</v>
      </c>
      <c r="Q477" s="70">
        <v>248.88469762828353</v>
      </c>
      <c r="R477" s="70">
        <v>234.94511812835762</v>
      </c>
      <c r="S477" s="70">
        <v>221.72789027926288</v>
      </c>
      <c r="T477" s="265">
        <v>201.25363824083973</v>
      </c>
      <c r="U477" s="70">
        <v>227.50672887036959</v>
      </c>
      <c r="V477" s="70">
        <v>251.10578984426303</v>
      </c>
      <c r="W477" s="70">
        <v>251.76257959254559</v>
      </c>
      <c r="X477" s="70">
        <v>245.58906848689477</v>
      </c>
      <c r="Y477" s="70">
        <v>228.1016989097447</v>
      </c>
      <c r="Z477" s="70">
        <v>211.8037657914613</v>
      </c>
      <c r="AA477" s="70">
        <v>189.15087342207573</v>
      </c>
      <c r="BJ477" s="275"/>
    </row>
    <row r="478" spans="1:62" x14ac:dyDescent="0.25">
      <c r="A478" t="str">
        <f t="shared" si="17"/>
        <v>24. Verv. metalen in primaire vorm</v>
      </c>
      <c r="B478" s="275">
        <v>24</v>
      </c>
      <c r="C478" s="5" t="s">
        <v>169</v>
      </c>
      <c r="D478" s="266"/>
      <c r="E478" s="70">
        <v>6.2949117151653251</v>
      </c>
      <c r="F478" s="70">
        <v>4.2721620094510602</v>
      </c>
      <c r="G478" s="70">
        <v>4.2603416846484006</v>
      </c>
      <c r="H478" s="70">
        <v>6.5443325457582855</v>
      </c>
      <c r="I478" s="70">
        <v>7.5688773570473291</v>
      </c>
      <c r="J478" s="70">
        <v>8.4841847471350444</v>
      </c>
      <c r="K478" s="69">
        <v>6.8099323876902496</v>
      </c>
      <c r="L478" s="69">
        <v>9.2650891871443442</v>
      </c>
      <c r="M478" s="265">
        <v>7.7724738426519417</v>
      </c>
      <c r="N478" s="70">
        <v>10.183643938679969</v>
      </c>
      <c r="O478" s="70">
        <v>12.509048333215672</v>
      </c>
      <c r="P478" s="70">
        <v>37.616568468641773</v>
      </c>
      <c r="Q478" s="70">
        <v>40.581523321164767</v>
      </c>
      <c r="R478" s="70">
        <v>48.401997502529746</v>
      </c>
      <c r="S478" s="70">
        <v>56.264286684300352</v>
      </c>
      <c r="T478" s="265">
        <v>61.553092679879526</v>
      </c>
      <c r="U478" s="70">
        <v>10.441825781320945</v>
      </c>
      <c r="V478" s="70">
        <v>12.619692284951791</v>
      </c>
      <c r="W478" s="70">
        <v>37.338333275200782</v>
      </c>
      <c r="X478" s="70">
        <v>39.63285480102769</v>
      </c>
      <c r="Y478" s="70">
        <v>46.509487504121019</v>
      </c>
      <c r="Z478" s="70">
        <v>53.193962702007632</v>
      </c>
      <c r="AA478" s="70">
        <v>57.257273506237439</v>
      </c>
      <c r="BJ478" s="275"/>
    </row>
    <row r="479" spans="1:62" x14ac:dyDescent="0.25">
      <c r="A479" t="str">
        <f t="shared" si="17"/>
        <v>24. Verv. metalen in primaire vorm</v>
      </c>
      <c r="B479" s="275">
        <v>24</v>
      </c>
      <c r="C479" s="5" t="s">
        <v>26</v>
      </c>
      <c r="D479" s="270"/>
      <c r="E479" s="70">
        <v>194.7973599207827</v>
      </c>
      <c r="F479" s="70">
        <v>186.14551059241552</v>
      </c>
      <c r="G479" s="70">
        <v>212.59849089173076</v>
      </c>
      <c r="H479" s="70">
        <v>269.18880337469886</v>
      </c>
      <c r="I479" s="70">
        <v>304.04179136518087</v>
      </c>
      <c r="J479" s="70">
        <v>379.85431145495204</v>
      </c>
      <c r="K479" s="69">
        <v>409.05682255111611</v>
      </c>
      <c r="L479" s="69">
        <v>456.78022190798379</v>
      </c>
      <c r="M479" s="265">
        <v>374.46796031081533</v>
      </c>
      <c r="N479" s="70">
        <v>413.50509427216349</v>
      </c>
      <c r="O479" s="70">
        <v>425.31831125798635</v>
      </c>
      <c r="P479" s="70">
        <v>444.74050065964531</v>
      </c>
      <c r="Q479" s="70">
        <v>435.5731849065856</v>
      </c>
      <c r="R479" s="70">
        <v>419.6371613539269</v>
      </c>
      <c r="S479" s="70">
        <v>402.38791238983174</v>
      </c>
      <c r="T479" s="265">
        <v>380.34415448353406</v>
      </c>
      <c r="U479" s="70">
        <v>443.22146104500791</v>
      </c>
      <c r="V479" s="70">
        <v>446.72204962243023</v>
      </c>
      <c r="W479" s="70">
        <v>457.93358298989034</v>
      </c>
      <c r="X479" s="70">
        <v>440.71184753160884</v>
      </c>
      <c r="Y479" s="70">
        <v>417.3186643430405</v>
      </c>
      <c r="Z479" s="70">
        <v>393.15384653171782</v>
      </c>
      <c r="AA479" s="70">
        <v>365.549156689955</v>
      </c>
      <c r="BJ479" s="275"/>
    </row>
    <row r="480" spans="1:62" x14ac:dyDescent="0.25">
      <c r="A480" t="str">
        <f t="shared" si="17"/>
        <v>24. Verv. metalen in primaire vorm</v>
      </c>
      <c r="B480" s="275">
        <v>24</v>
      </c>
      <c r="C480" s="5" t="s">
        <v>19</v>
      </c>
      <c r="D480" s="270"/>
      <c r="E480" s="70">
        <v>978.35463569453304</v>
      </c>
      <c r="F480" s="70">
        <v>817.94363135608569</v>
      </c>
      <c r="G480" s="70">
        <v>834.02101902661457</v>
      </c>
      <c r="H480" s="70">
        <v>1005.5779388775277</v>
      </c>
      <c r="I480" s="70">
        <v>1090.2406404451995</v>
      </c>
      <c r="J480" s="70">
        <v>1318.3317983920711</v>
      </c>
      <c r="K480" s="69">
        <v>1275.7099381420412</v>
      </c>
      <c r="L480" s="69">
        <v>1374.4707442899262</v>
      </c>
      <c r="M480" s="265">
        <v>1027.5765539871447</v>
      </c>
      <c r="N480" s="70">
        <v>1163.5761998639987</v>
      </c>
      <c r="O480" s="70">
        <v>1190.5186474934997</v>
      </c>
      <c r="P480" s="70">
        <v>1216.4635147485346</v>
      </c>
      <c r="Q480" s="70">
        <v>1218.4719738684939</v>
      </c>
      <c r="R480" s="70">
        <v>1212.8392164139518</v>
      </c>
      <c r="S480" s="70">
        <v>1206.544349650261</v>
      </c>
      <c r="T480" s="265">
        <v>1192.7716455215329</v>
      </c>
      <c r="U480" s="70">
        <v>1297.6111108281448</v>
      </c>
      <c r="V480" s="70">
        <v>1302.6169972618609</v>
      </c>
      <c r="W480" s="70">
        <v>1306.1624527674469</v>
      </c>
      <c r="X480" s="70">
        <v>1286.4600239449203</v>
      </c>
      <c r="Y480" s="70">
        <v>1259.8952271747169</v>
      </c>
      <c r="Z480" s="70">
        <v>1233.244471121576</v>
      </c>
      <c r="AA480" s="70">
        <v>1200.3438905591149</v>
      </c>
      <c r="BJ480" s="275"/>
    </row>
    <row r="481" spans="1:62" x14ac:dyDescent="0.25">
      <c r="A481" t="str">
        <f t="shared" si="17"/>
        <v>24. Verv. metalen in primaire vorm</v>
      </c>
      <c r="B481" s="275">
        <v>24</v>
      </c>
      <c r="C481" s="5" t="s">
        <v>20</v>
      </c>
      <c r="D481" s="270"/>
      <c r="E481" s="267">
        <v>0.19910710576078197</v>
      </c>
      <c r="F481" s="267">
        <v>0.22757743132470024</v>
      </c>
      <c r="G481" s="267">
        <v>0.25490783330599309</v>
      </c>
      <c r="H481" s="267">
        <v>0.26769561360423216</v>
      </c>
      <c r="I481" s="267">
        <v>0.27887585555517863</v>
      </c>
      <c r="J481" s="267">
        <v>0.28813255655234038</v>
      </c>
      <c r="K481" s="333">
        <v>0.32065033776163193</v>
      </c>
      <c r="L481" s="333">
        <v>0.33233171663029021</v>
      </c>
      <c r="M481" s="268">
        <v>0.36441855242592469</v>
      </c>
      <c r="N481" s="267">
        <v>0.35537431439427419</v>
      </c>
      <c r="O481" s="267">
        <v>0.35725464036489074</v>
      </c>
      <c r="P481" s="267">
        <v>0.36560118348603438</v>
      </c>
      <c r="Q481" s="267">
        <v>0.35747493110054557</v>
      </c>
      <c r="R481" s="267">
        <v>0.34599570633499482</v>
      </c>
      <c r="S481" s="267">
        <v>0.33350445220390884</v>
      </c>
      <c r="T481" s="268">
        <v>0.31887424211633619</v>
      </c>
      <c r="U481" s="267">
        <v>0.34156725181101505</v>
      </c>
      <c r="V481" s="267">
        <v>0.34294197800385923</v>
      </c>
      <c r="W481" s="267">
        <v>0.35059466149837504</v>
      </c>
      <c r="X481" s="267">
        <v>0.3425771802688195</v>
      </c>
      <c r="Y481" s="267">
        <v>0.33123283217674143</v>
      </c>
      <c r="Z481" s="267">
        <v>0.31879635849829796</v>
      </c>
      <c r="AA481" s="267">
        <v>0.3045370244019685</v>
      </c>
      <c r="BJ481" s="275"/>
    </row>
    <row r="482" spans="1:62" x14ac:dyDescent="0.25">
      <c r="A482" t="str">
        <f t="shared" si="17"/>
        <v>24. Verv. metalen in primaire vorm</v>
      </c>
      <c r="B482" s="275">
        <v>24</v>
      </c>
      <c r="C482" s="5" t="s">
        <v>29</v>
      </c>
      <c r="D482" s="270"/>
      <c r="E482" s="70">
        <v>942.35463569453304</v>
      </c>
      <c r="F482" s="70">
        <v>817.94363135608569</v>
      </c>
      <c r="G482" s="70">
        <v>834.02101902661457</v>
      </c>
      <c r="H482" s="70">
        <v>1005.5779388775277</v>
      </c>
      <c r="I482" s="70">
        <v>1030.2406404451995</v>
      </c>
      <c r="J482" s="70">
        <v>863.33179839207105</v>
      </c>
      <c r="K482" s="69">
        <v>903.70993814204121</v>
      </c>
      <c r="L482" s="69">
        <v>782.47074428992619</v>
      </c>
      <c r="M482" s="265">
        <v>1027.5765539871447</v>
      </c>
      <c r="N482" s="70">
        <v>1085.9258131237052</v>
      </c>
      <c r="O482" s="70">
        <v>1113.228695315174</v>
      </c>
      <c r="P482" s="70">
        <v>1139.5323240809735</v>
      </c>
      <c r="Q482" s="70">
        <v>1141.8978794263962</v>
      </c>
      <c r="R482" s="70">
        <v>1136.6205606418594</v>
      </c>
      <c r="S482" s="70">
        <v>1130.679482686706</v>
      </c>
      <c r="T482" s="265">
        <v>1117.2589251633133</v>
      </c>
      <c r="U482" s="70">
        <v>951.89090215956003</v>
      </c>
      <c r="V482" s="70">
        <v>964.04156620391586</v>
      </c>
      <c r="W482" s="70">
        <v>974.58414278799341</v>
      </c>
      <c r="X482" s="70">
        <v>961.73423003458015</v>
      </c>
      <c r="Y482" s="70">
        <v>941.88033278299213</v>
      </c>
      <c r="Z482" s="70">
        <v>921.80178639630708</v>
      </c>
      <c r="AA482" s="70">
        <v>895.33759186228531</v>
      </c>
      <c r="BJ482" s="275"/>
    </row>
    <row r="483" spans="1:62" x14ac:dyDescent="0.25">
      <c r="A483" t="str">
        <f t="shared" si="17"/>
        <v>25. Verv. producten van metaal, exclusief machines en apparaten</v>
      </c>
      <c r="B483" s="275">
        <v>25</v>
      </c>
      <c r="C483" s="5" t="s">
        <v>25</v>
      </c>
      <c r="D483" s="70">
        <v>36777</v>
      </c>
      <c r="E483" s="70">
        <v>36504</v>
      </c>
      <c r="F483" s="70">
        <v>36910</v>
      </c>
      <c r="G483" s="70">
        <v>37492</v>
      </c>
      <c r="H483" s="70">
        <v>38238</v>
      </c>
      <c r="I483" s="70">
        <v>38290</v>
      </c>
      <c r="J483" s="70">
        <v>38240</v>
      </c>
      <c r="K483" s="69">
        <v>38731</v>
      </c>
      <c r="L483" s="69">
        <v>40468</v>
      </c>
      <c r="M483" s="265">
        <v>40917.192765282482</v>
      </c>
      <c r="N483" s="70">
        <v>41405.073099026798</v>
      </c>
      <c r="O483" s="70">
        <v>41898.770723840382</v>
      </c>
      <c r="P483" s="70">
        <v>42398.355002788441</v>
      </c>
      <c r="Q483" s="70">
        <v>42903.896125993757</v>
      </c>
      <c r="R483" s="70">
        <v>43415.465120498207</v>
      </c>
      <c r="S483" s="70">
        <v>43933.133860241847</v>
      </c>
      <c r="T483" s="265">
        <v>44456.975076161099</v>
      </c>
      <c r="U483" s="70">
        <v>40797.389801797741</v>
      </c>
      <c r="V483" s="70">
        <v>40677.937613844952</v>
      </c>
      <c r="W483" s="70">
        <v>40558.835174375476</v>
      </c>
      <c r="X483" s="70">
        <v>40440.081459347784</v>
      </c>
      <c r="Y483" s="70">
        <v>40321.675447718757</v>
      </c>
      <c r="Z483" s="70">
        <v>40203.616121434563</v>
      </c>
      <c r="AA483" s="70">
        <v>40085.902465422529</v>
      </c>
      <c r="BJ483" s="275"/>
    </row>
    <row r="484" spans="1:62" x14ac:dyDescent="0.25">
      <c r="A484" t="str">
        <f t="shared" si="17"/>
        <v>25. Verv. producten van metaal, exclusief machines en apparaten</v>
      </c>
      <c r="B484" s="275">
        <v>25</v>
      </c>
      <c r="C484" s="5" t="s">
        <v>154</v>
      </c>
      <c r="D484" s="266"/>
      <c r="E484" s="70">
        <v>-273</v>
      </c>
      <c r="F484" s="70">
        <v>406</v>
      </c>
      <c r="G484" s="70">
        <v>582</v>
      </c>
      <c r="H484" s="70">
        <v>746</v>
      </c>
      <c r="I484" s="70">
        <v>52</v>
      </c>
      <c r="J484" s="70">
        <v>-50</v>
      </c>
      <c r="K484" s="69">
        <v>491</v>
      </c>
      <c r="L484" s="69">
        <v>1737</v>
      </c>
      <c r="M484" s="265">
        <v>449.19276528248156</v>
      </c>
      <c r="N484" s="70">
        <v>487.88033374431689</v>
      </c>
      <c r="O484" s="70">
        <v>493.69762481358339</v>
      </c>
      <c r="P484" s="70">
        <v>499.58427894805936</v>
      </c>
      <c r="Q484" s="70">
        <v>505.54112320531567</v>
      </c>
      <c r="R484" s="70">
        <v>511.56899450445053</v>
      </c>
      <c r="S484" s="70">
        <v>517.66873974363989</v>
      </c>
      <c r="T484" s="265">
        <v>523.84121591925214</v>
      </c>
      <c r="U484" s="70">
        <v>-119.80296348474076</v>
      </c>
      <c r="V484" s="70">
        <v>-119.45218795278925</v>
      </c>
      <c r="W484" s="70">
        <v>-119.10243946947594</v>
      </c>
      <c r="X484" s="70">
        <v>-118.75371502769121</v>
      </c>
      <c r="Y484" s="70">
        <v>-118.40601162902749</v>
      </c>
      <c r="Z484" s="70">
        <v>-118.05932628419396</v>
      </c>
      <c r="AA484" s="70">
        <v>-117.71365601203433</v>
      </c>
      <c r="BJ484" s="275"/>
    </row>
    <row r="485" spans="1:62" x14ac:dyDescent="0.25">
      <c r="A485" t="str">
        <f t="shared" si="17"/>
        <v>25. Verv. producten van metaal, exclusief machines en apparaten</v>
      </c>
      <c r="B485" s="275">
        <v>25</v>
      </c>
      <c r="C485" s="5" t="s">
        <v>155</v>
      </c>
      <c r="D485" s="266"/>
      <c r="E485" s="267">
        <v>0.99257688229056207</v>
      </c>
      <c r="F485" s="267">
        <v>1.0111220688143765</v>
      </c>
      <c r="G485" s="267">
        <v>1.0157680845299377</v>
      </c>
      <c r="H485" s="267">
        <v>1.0198975781500053</v>
      </c>
      <c r="I485" s="267">
        <v>1.0013599037606569</v>
      </c>
      <c r="J485" s="267">
        <v>0.99869417602507182</v>
      </c>
      <c r="K485" s="333">
        <v>1.0128399581589957</v>
      </c>
      <c r="L485" s="333">
        <v>1.0448477963388501</v>
      </c>
      <c r="M485" s="268">
        <v>1.0110999497203341</v>
      </c>
      <c r="N485" s="267">
        <v>1.0119236022994782</v>
      </c>
      <c r="O485" s="267">
        <v>1.0119236022994773</v>
      </c>
      <c r="P485" s="267">
        <v>1.0119236022994773</v>
      </c>
      <c r="Q485" s="267">
        <v>1.0119236022994775</v>
      </c>
      <c r="R485" s="267">
        <v>1.0119236022994778</v>
      </c>
      <c r="S485" s="267">
        <v>1.0119236022994771</v>
      </c>
      <c r="T485" s="268">
        <v>1.011923602299478</v>
      </c>
      <c r="U485" s="267">
        <v>0.99707206297919848</v>
      </c>
      <c r="V485" s="267">
        <v>0.99707206297919759</v>
      </c>
      <c r="W485" s="267">
        <v>0.99707206297919737</v>
      </c>
      <c r="X485" s="267">
        <v>0.99707206297919726</v>
      </c>
      <c r="Y485" s="267">
        <v>0.99707206297919915</v>
      </c>
      <c r="Z485" s="267">
        <v>0.99707206297919659</v>
      </c>
      <c r="AA485" s="267">
        <v>0.99707206297919859</v>
      </c>
      <c r="BJ485" s="275"/>
    </row>
    <row r="486" spans="1:62" x14ac:dyDescent="0.25">
      <c r="A486" t="str">
        <f t="shared" si="17"/>
        <v>25. Verv. producten van metaal, exclusief machines en apparaten</v>
      </c>
      <c r="B486" s="275">
        <v>25</v>
      </c>
      <c r="C486" s="5" t="s">
        <v>8</v>
      </c>
      <c r="D486" s="70">
        <v>251</v>
      </c>
      <c r="E486" s="70">
        <v>198</v>
      </c>
      <c r="F486" s="70">
        <v>188</v>
      </c>
      <c r="G486" s="70">
        <v>192</v>
      </c>
      <c r="H486" s="70">
        <v>173</v>
      </c>
      <c r="I486" s="70">
        <v>223</v>
      </c>
      <c r="J486" s="70">
        <v>222</v>
      </c>
      <c r="K486" s="69">
        <v>227</v>
      </c>
      <c r="L486" s="69">
        <v>244</v>
      </c>
      <c r="M486" s="265">
        <v>216.79155332678235</v>
      </c>
      <c r="N486" s="70">
        <v>226.1763871240168</v>
      </c>
      <c r="O486" s="70">
        <v>232.17476467459514</v>
      </c>
      <c r="P486" s="70">
        <v>241.80548445047387</v>
      </c>
      <c r="Q486" s="70">
        <v>251.42102178158851</v>
      </c>
      <c r="R486" s="70">
        <v>260.79711710768919</v>
      </c>
      <c r="S486" s="70">
        <v>269.70504199873596</v>
      </c>
      <c r="T486" s="265">
        <v>273.4002285227516</v>
      </c>
      <c r="U486" s="70">
        <v>222.8568998632619</v>
      </c>
      <c r="V486" s="70">
        <v>225.40972992242112</v>
      </c>
      <c r="W486" s="70">
        <v>231.31437027313331</v>
      </c>
      <c r="X486" s="70">
        <v>236.98282719083434</v>
      </c>
      <c r="Y486" s="70">
        <v>242.21269274740601</v>
      </c>
      <c r="Z486" s="70">
        <v>246.80957222460452</v>
      </c>
      <c r="AA486" s="70">
        <v>246.51913171807297</v>
      </c>
      <c r="BJ486" s="275"/>
    </row>
    <row r="487" spans="1:62" x14ac:dyDescent="0.25">
      <c r="A487" t="str">
        <f t="shared" si="17"/>
        <v>25. Verv. producten van metaal, exclusief machines en apparaten</v>
      </c>
      <c r="B487" s="275">
        <v>25</v>
      </c>
      <c r="C487" s="5" t="s">
        <v>9</v>
      </c>
      <c r="D487" s="70">
        <v>2702</v>
      </c>
      <c r="E487" s="70">
        <v>2568</v>
      </c>
      <c r="F487" s="70">
        <v>2448</v>
      </c>
      <c r="G487" s="70">
        <v>2541</v>
      </c>
      <c r="H487" s="70">
        <v>2504</v>
      </c>
      <c r="I487" s="70">
        <v>2335</v>
      </c>
      <c r="J487" s="70">
        <v>2280</v>
      </c>
      <c r="K487" s="69">
        <v>2411</v>
      </c>
      <c r="L487" s="69">
        <v>2467</v>
      </c>
      <c r="M487" s="265">
        <v>2515.5958346407028</v>
      </c>
      <c r="N487" s="70">
        <v>2624.4951365130964</v>
      </c>
      <c r="O487" s="70">
        <v>2694.0988334712147</v>
      </c>
      <c r="P487" s="70">
        <v>2805.8513357297948</v>
      </c>
      <c r="Q487" s="70">
        <v>2917.4276646355756</v>
      </c>
      <c r="R487" s="70">
        <v>3026.22556743938</v>
      </c>
      <c r="S487" s="70">
        <v>3129.5909357267301</v>
      </c>
      <c r="T487" s="265">
        <v>3172.4689708041506</v>
      </c>
      <c r="U487" s="70">
        <v>2585.976623230843</v>
      </c>
      <c r="V487" s="70">
        <v>2615.5990350122029</v>
      </c>
      <c r="W487" s="70">
        <v>2684.1150285708313</v>
      </c>
      <c r="X487" s="70">
        <v>2749.8904076951035</v>
      </c>
      <c r="Y487" s="70">
        <v>2810.5764805976369</v>
      </c>
      <c r="Z487" s="70">
        <v>2863.9175388064641</v>
      </c>
      <c r="AA487" s="70">
        <v>2860.5473386430826</v>
      </c>
      <c r="BJ487" s="275"/>
    </row>
    <row r="488" spans="1:62" x14ac:dyDescent="0.25">
      <c r="A488" t="str">
        <f t="shared" si="17"/>
        <v>25. Verv. producten van metaal, exclusief machines en apparaten</v>
      </c>
      <c r="B488" s="275">
        <v>25</v>
      </c>
      <c r="C488" s="5" t="s">
        <v>10</v>
      </c>
      <c r="D488" s="70">
        <v>4123</v>
      </c>
      <c r="E488" s="70">
        <v>4059</v>
      </c>
      <c r="F488" s="70">
        <v>4144</v>
      </c>
      <c r="G488" s="70">
        <v>4188</v>
      </c>
      <c r="H488" s="70">
        <v>4219</v>
      </c>
      <c r="I488" s="70">
        <v>4186</v>
      </c>
      <c r="J488" s="70">
        <v>4074</v>
      </c>
      <c r="K488" s="69">
        <v>4007</v>
      </c>
      <c r="L488" s="69">
        <v>3994</v>
      </c>
      <c r="M488" s="265">
        <v>4181.4320770443101</v>
      </c>
      <c r="N488" s="70">
        <v>4362.4448724013964</v>
      </c>
      <c r="O488" s="70">
        <v>4478.1403776704756</v>
      </c>
      <c r="P488" s="70">
        <v>4663.8957725551772</v>
      </c>
      <c r="Q488" s="70">
        <v>4849.3583314849247</v>
      </c>
      <c r="R488" s="70">
        <v>5030.2025809602992</v>
      </c>
      <c r="S488" s="70">
        <v>5202.0168528160793</v>
      </c>
      <c r="T488" s="265">
        <v>5273.2888706833546</v>
      </c>
      <c r="U488" s="70">
        <v>4298.4192667056886</v>
      </c>
      <c r="V488" s="70">
        <v>4347.6577417883454</v>
      </c>
      <c r="W488" s="70">
        <v>4461.5452627133955</v>
      </c>
      <c r="X488" s="70">
        <v>4570.8773248684702</v>
      </c>
      <c r="Y488" s="70">
        <v>4671.7499246598218</v>
      </c>
      <c r="Z488" s="70">
        <v>4760.4136156814493</v>
      </c>
      <c r="AA488" s="70">
        <v>4754.8116573401412</v>
      </c>
      <c r="BJ488" s="275"/>
    </row>
    <row r="489" spans="1:62" x14ac:dyDescent="0.25">
      <c r="A489" t="str">
        <f t="shared" si="17"/>
        <v>25. Verv. producten van metaal, exclusief machines en apparaten</v>
      </c>
      <c r="B489" s="275">
        <v>25</v>
      </c>
      <c r="C489" s="5" t="s">
        <v>11</v>
      </c>
      <c r="D489" s="70">
        <v>4798</v>
      </c>
      <c r="E489" s="70">
        <v>4655</v>
      </c>
      <c r="F489" s="70">
        <v>4473</v>
      </c>
      <c r="G489" s="70">
        <v>4523</v>
      </c>
      <c r="H489" s="70">
        <v>4621</v>
      </c>
      <c r="I489" s="70">
        <v>4562</v>
      </c>
      <c r="J489" s="70">
        <v>4521</v>
      </c>
      <c r="K489" s="69">
        <v>4651</v>
      </c>
      <c r="L489" s="69">
        <v>4806</v>
      </c>
      <c r="M489" s="265">
        <v>4756.2967657736663</v>
      </c>
      <c r="N489" s="70">
        <v>4717.2690624174475</v>
      </c>
      <c r="O489" s="70">
        <v>4724.8153727414983</v>
      </c>
      <c r="P489" s="70">
        <v>4723.7857754671804</v>
      </c>
      <c r="Q489" s="70">
        <v>4822.9151287372633</v>
      </c>
      <c r="R489" s="70">
        <v>4978.7472916769912</v>
      </c>
      <c r="S489" s="70">
        <v>5166.2479465161286</v>
      </c>
      <c r="T489" s="265">
        <v>5351.6134022825945</v>
      </c>
      <c r="U489" s="70">
        <v>4648.0358645696733</v>
      </c>
      <c r="V489" s="70">
        <v>4587.145198986831</v>
      </c>
      <c r="W489" s="70">
        <v>4518.8368429301672</v>
      </c>
      <c r="X489" s="70">
        <v>4545.9526590520891</v>
      </c>
      <c r="Y489" s="70">
        <v>4623.9613435910278</v>
      </c>
      <c r="Z489" s="70">
        <v>4727.6811595233821</v>
      </c>
      <c r="AA489" s="70">
        <v>4825.435210313738</v>
      </c>
      <c r="BJ489" s="275"/>
    </row>
    <row r="490" spans="1:62" x14ac:dyDescent="0.25">
      <c r="A490" t="str">
        <f t="shared" si="17"/>
        <v>25. Verv. producten van metaal, exclusief machines en apparaten</v>
      </c>
      <c r="B490" s="275">
        <v>25</v>
      </c>
      <c r="C490" s="5" t="s">
        <v>12</v>
      </c>
      <c r="D490" s="70">
        <v>4667</v>
      </c>
      <c r="E490" s="70">
        <v>4741</v>
      </c>
      <c r="F490" s="70">
        <v>4923</v>
      </c>
      <c r="G490" s="70">
        <v>4982</v>
      </c>
      <c r="H490" s="70">
        <v>5090</v>
      </c>
      <c r="I490" s="70">
        <v>4991</v>
      </c>
      <c r="J490" s="70">
        <v>4834</v>
      </c>
      <c r="K490" s="69">
        <v>4719</v>
      </c>
      <c r="L490" s="69">
        <v>4876</v>
      </c>
      <c r="M490" s="265">
        <v>4915.1435201294353</v>
      </c>
      <c r="N490" s="70">
        <v>4919.7286835633267</v>
      </c>
      <c r="O490" s="70">
        <v>4948.5985633599685</v>
      </c>
      <c r="P490" s="70">
        <v>5080.1599172641563</v>
      </c>
      <c r="Q490" s="70">
        <v>5095.3876717459834</v>
      </c>
      <c r="R490" s="70">
        <v>5042.6916153742059</v>
      </c>
      <c r="S490" s="70">
        <v>5001.3139044841009</v>
      </c>
      <c r="T490" s="265">
        <v>5009.3146070626162</v>
      </c>
      <c r="U490" s="70">
        <v>4847.5240785684282</v>
      </c>
      <c r="V490" s="70">
        <v>4804.4078658799563</v>
      </c>
      <c r="W490" s="70">
        <v>4859.7491277724057</v>
      </c>
      <c r="X490" s="70">
        <v>4802.7780951931309</v>
      </c>
      <c r="Y490" s="70">
        <v>4683.3489894376617</v>
      </c>
      <c r="Z490" s="70">
        <v>4576.7484959827789</v>
      </c>
      <c r="AA490" s="70">
        <v>4516.7917163352831</v>
      </c>
      <c r="BJ490" s="275"/>
    </row>
    <row r="491" spans="1:62" x14ac:dyDescent="0.25">
      <c r="A491" t="str">
        <f t="shared" si="17"/>
        <v>25. Verv. producten van metaal, exclusief machines en apparaten</v>
      </c>
      <c r="B491" s="275">
        <v>25</v>
      </c>
      <c r="C491" s="5" t="s">
        <v>13</v>
      </c>
      <c r="D491" s="70">
        <v>5189</v>
      </c>
      <c r="E491" s="70">
        <v>4940</v>
      </c>
      <c r="F491" s="70">
        <v>4833</v>
      </c>
      <c r="G491" s="70">
        <v>4656</v>
      </c>
      <c r="H491" s="70">
        <v>4755</v>
      </c>
      <c r="I491" s="70">
        <v>4860</v>
      </c>
      <c r="J491" s="70">
        <v>4953</v>
      </c>
      <c r="K491" s="69">
        <v>5140</v>
      </c>
      <c r="L491" s="69">
        <v>5471</v>
      </c>
      <c r="M491" s="265">
        <v>5460.4836513253522</v>
      </c>
      <c r="N491" s="70">
        <v>5457.1522288963988</v>
      </c>
      <c r="O491" s="70">
        <v>5383.5946698085218</v>
      </c>
      <c r="P491" s="70">
        <v>5198.5712354677144</v>
      </c>
      <c r="Q491" s="70">
        <v>5169.6026399153998</v>
      </c>
      <c r="R491" s="70">
        <v>5211.1031413503279</v>
      </c>
      <c r="S491" s="70">
        <v>5215.9643950402979</v>
      </c>
      <c r="T491" s="265">
        <v>5246.5726408997652</v>
      </c>
      <c r="U491" s="70">
        <v>5377.0601046292741</v>
      </c>
      <c r="V491" s="70">
        <v>5226.7291935630001</v>
      </c>
      <c r="W491" s="70">
        <v>4973.0229832671012</v>
      </c>
      <c r="X491" s="70">
        <v>4872.7311677406797</v>
      </c>
      <c r="Y491" s="70">
        <v>4839.7594959983326</v>
      </c>
      <c r="Z491" s="70">
        <v>4773.1771402504846</v>
      </c>
      <c r="AA491" s="70">
        <v>4730.7222050210412</v>
      </c>
      <c r="BJ491" s="275"/>
    </row>
    <row r="492" spans="1:62" x14ac:dyDescent="0.25">
      <c r="A492" t="str">
        <f t="shared" si="17"/>
        <v>25. Verv. producten van metaal, exclusief machines en apparaten</v>
      </c>
      <c r="B492" s="275">
        <v>25</v>
      </c>
      <c r="C492" s="5" t="s">
        <v>14</v>
      </c>
      <c r="D492" s="70">
        <v>5558</v>
      </c>
      <c r="E492" s="70">
        <v>5495</v>
      </c>
      <c r="F492" s="70">
        <v>5525</v>
      </c>
      <c r="G492" s="70">
        <v>5540</v>
      </c>
      <c r="H492" s="70">
        <v>5440</v>
      </c>
      <c r="I492" s="70">
        <v>5207</v>
      </c>
      <c r="J492" s="70">
        <v>5004</v>
      </c>
      <c r="K492" s="69">
        <v>4889</v>
      </c>
      <c r="L492" s="69">
        <v>5086</v>
      </c>
      <c r="M492" s="265">
        <v>5148.8607192133986</v>
      </c>
      <c r="N492" s="70">
        <v>5321.0049307453537</v>
      </c>
      <c r="O492" s="70">
        <v>5490.2722863899526</v>
      </c>
      <c r="P492" s="70">
        <v>5745.5686523018503</v>
      </c>
      <c r="Q492" s="70">
        <v>5800.4298693554456</v>
      </c>
      <c r="R492" s="70">
        <v>5789.2802910390528</v>
      </c>
      <c r="S492" s="70">
        <v>5785.748270903001</v>
      </c>
      <c r="T492" s="265">
        <v>5707.7615293840472</v>
      </c>
      <c r="U492" s="70">
        <v>5242.910978027192</v>
      </c>
      <c r="V492" s="70">
        <v>5330.2984715424127</v>
      </c>
      <c r="W492" s="70">
        <v>5496.2880502425933</v>
      </c>
      <c r="X492" s="70">
        <v>5467.3322843948426</v>
      </c>
      <c r="Y492" s="70">
        <v>5376.7356936811448</v>
      </c>
      <c r="Z492" s="70">
        <v>5294.5916218633647</v>
      </c>
      <c r="AA492" s="70">
        <v>5146.5663502928774</v>
      </c>
      <c r="BJ492" s="275"/>
    </row>
    <row r="493" spans="1:62" x14ac:dyDescent="0.25">
      <c r="A493" t="str">
        <f t="shared" si="17"/>
        <v>25. Verv. producten van metaal, exclusief machines en apparaten</v>
      </c>
      <c r="B493" s="275">
        <v>25</v>
      </c>
      <c r="C493" s="5" t="s">
        <v>15</v>
      </c>
      <c r="D493" s="70">
        <v>4880</v>
      </c>
      <c r="E493" s="70">
        <v>5031</v>
      </c>
      <c r="F493" s="70">
        <v>5178</v>
      </c>
      <c r="G493" s="70">
        <v>5311</v>
      </c>
      <c r="H493" s="70">
        <v>5487</v>
      </c>
      <c r="I493" s="70">
        <v>5517</v>
      </c>
      <c r="J493" s="70">
        <v>5503</v>
      </c>
      <c r="K493" s="69">
        <v>5541</v>
      </c>
      <c r="L493" s="69">
        <v>5704</v>
      </c>
      <c r="M493" s="265">
        <v>5669.0381956826504</v>
      </c>
      <c r="N493" s="70">
        <v>5516.4563106620917</v>
      </c>
      <c r="O493" s="70">
        <v>5357.7878567423268</v>
      </c>
      <c r="P493" s="70">
        <v>5262.3320218961517</v>
      </c>
      <c r="Q493" s="70">
        <v>5256.0403372730816</v>
      </c>
      <c r="R493" s="70">
        <v>5323.7557733634512</v>
      </c>
      <c r="S493" s="70">
        <v>5502.1416207236171</v>
      </c>
      <c r="T493" s="265">
        <v>5677.8229144710367</v>
      </c>
      <c r="U493" s="70">
        <v>5435.4938075440386</v>
      </c>
      <c r="V493" s="70">
        <v>5201.6743312416693</v>
      </c>
      <c r="W493" s="70">
        <v>5034.017406922675</v>
      </c>
      <c r="X493" s="70">
        <v>4954.2050626064947</v>
      </c>
      <c r="Y493" s="70">
        <v>4944.3844920396587</v>
      </c>
      <c r="Z493" s="70">
        <v>5035.0605597367821</v>
      </c>
      <c r="AA493" s="70">
        <v>5119.571342303766</v>
      </c>
      <c r="BJ493" s="275"/>
    </row>
    <row r="494" spans="1:62" x14ac:dyDescent="0.25">
      <c r="A494" t="str">
        <f t="shared" si="17"/>
        <v>25. Verv. producten van metaal, exclusief machines en apparaten</v>
      </c>
      <c r="B494" s="275">
        <v>25</v>
      </c>
      <c r="C494" s="5" t="s">
        <v>16</v>
      </c>
      <c r="D494" s="70">
        <v>3413</v>
      </c>
      <c r="E494" s="70">
        <v>3526</v>
      </c>
      <c r="F494" s="70">
        <v>3834</v>
      </c>
      <c r="G494" s="70">
        <v>4078</v>
      </c>
      <c r="H494" s="70">
        <v>4341</v>
      </c>
      <c r="I494" s="70">
        <v>4681</v>
      </c>
      <c r="J494" s="70">
        <v>4950</v>
      </c>
      <c r="K494" s="69">
        <v>5063</v>
      </c>
      <c r="L494" s="69">
        <v>5540</v>
      </c>
      <c r="M494" s="265">
        <v>5582.9649262641797</v>
      </c>
      <c r="N494" s="70">
        <v>5564.9726310602091</v>
      </c>
      <c r="O494" s="70">
        <v>5583.2359883172248</v>
      </c>
      <c r="P494" s="70">
        <v>5541.4523604898413</v>
      </c>
      <c r="Q494" s="70">
        <v>5540.5522198155668</v>
      </c>
      <c r="R494" s="70">
        <v>5500.9323983255163</v>
      </c>
      <c r="S494" s="70">
        <v>5347.3968835145479</v>
      </c>
      <c r="T494" s="265">
        <v>5199.0095243550431</v>
      </c>
      <c r="U494" s="70">
        <v>5483.2980761247745</v>
      </c>
      <c r="V494" s="70">
        <v>5420.5534265690039</v>
      </c>
      <c r="W494" s="70">
        <v>5301.0276672521823</v>
      </c>
      <c r="X494" s="70">
        <v>5222.3784628119765</v>
      </c>
      <c r="Y494" s="70">
        <v>5108.9354959000211</v>
      </c>
      <c r="Z494" s="70">
        <v>4893.4522230459233</v>
      </c>
      <c r="AA494" s="70">
        <v>4687.8355613054737</v>
      </c>
      <c r="BJ494" s="275"/>
    </row>
    <row r="495" spans="1:62" x14ac:dyDescent="0.25">
      <c r="A495" t="str">
        <f t="shared" si="17"/>
        <v>25. Verv. producten van metaal, exclusief machines en apparaten</v>
      </c>
      <c r="B495" s="275">
        <v>25</v>
      </c>
      <c r="C495" s="5" t="s">
        <v>17</v>
      </c>
      <c r="D495" s="70">
        <v>1039</v>
      </c>
      <c r="E495" s="70">
        <v>1126</v>
      </c>
      <c r="F495" s="70">
        <v>1197</v>
      </c>
      <c r="G495" s="70">
        <v>1297</v>
      </c>
      <c r="H495" s="70">
        <v>1404</v>
      </c>
      <c r="I495" s="70">
        <v>1518</v>
      </c>
      <c r="J495" s="70">
        <v>1671</v>
      </c>
      <c r="K495" s="69">
        <v>1847</v>
      </c>
      <c r="L495" s="69">
        <v>2020</v>
      </c>
      <c r="M495" s="265">
        <v>2184.2925994569482</v>
      </c>
      <c r="N495" s="70">
        <v>2379.2822390214842</v>
      </c>
      <c r="O495" s="70">
        <v>2550.496744262111</v>
      </c>
      <c r="P495" s="70">
        <v>2618.8388234133549</v>
      </c>
      <c r="Q495" s="70">
        <v>2627.6128243513704</v>
      </c>
      <c r="R495" s="70">
        <v>2635.9118932751394</v>
      </c>
      <c r="S495" s="70">
        <v>2638.7034282785489</v>
      </c>
      <c r="T495" s="265">
        <v>2667.3697503889102</v>
      </c>
      <c r="U495" s="70">
        <v>2344.362603145245</v>
      </c>
      <c r="V495" s="70">
        <v>2476.1811779927884</v>
      </c>
      <c r="W495" s="70">
        <v>2505.2163504950149</v>
      </c>
      <c r="X495" s="70">
        <v>2476.7185793184221</v>
      </c>
      <c r="Y495" s="70">
        <v>2448.0765914734116</v>
      </c>
      <c r="Z495" s="70">
        <v>2414.7018518255136</v>
      </c>
      <c r="AA495" s="70">
        <v>2405.110187324542</v>
      </c>
      <c r="BJ495" s="275"/>
    </row>
    <row r="496" spans="1:62" x14ac:dyDescent="0.25">
      <c r="A496" t="str">
        <f t="shared" si="17"/>
        <v>25. Verv. producten van metaal, exclusief machines en apparaten</v>
      </c>
      <c r="B496" s="275">
        <v>25</v>
      </c>
      <c r="C496" s="5" t="s">
        <v>156</v>
      </c>
      <c r="D496" s="70">
        <v>157</v>
      </c>
      <c r="E496" s="70">
        <v>165</v>
      </c>
      <c r="F496" s="70">
        <v>167</v>
      </c>
      <c r="G496" s="70">
        <v>184</v>
      </c>
      <c r="H496" s="70">
        <v>204</v>
      </c>
      <c r="I496" s="70">
        <v>210</v>
      </c>
      <c r="J496" s="70">
        <v>228</v>
      </c>
      <c r="K496" s="69">
        <v>236</v>
      </c>
      <c r="L496" s="69">
        <v>260</v>
      </c>
      <c r="M496" s="265">
        <v>286.29292242506762</v>
      </c>
      <c r="N496" s="70">
        <v>316.09061662195711</v>
      </c>
      <c r="O496" s="70">
        <v>455.55526640248382</v>
      </c>
      <c r="P496" s="70">
        <v>516.0936237527502</v>
      </c>
      <c r="Q496" s="70">
        <v>573.1484168975461</v>
      </c>
      <c r="R496" s="70">
        <v>615.81745058613762</v>
      </c>
      <c r="S496" s="70">
        <v>674.30458024006202</v>
      </c>
      <c r="T496" s="265">
        <v>878.35263730682561</v>
      </c>
      <c r="U496" s="70">
        <v>311.4514993893273</v>
      </c>
      <c r="V496" s="70">
        <v>442.28144134631134</v>
      </c>
      <c r="W496" s="70">
        <v>493.70208393597562</v>
      </c>
      <c r="X496" s="70">
        <v>540.23458847576035</v>
      </c>
      <c r="Y496" s="70">
        <v>571.93424759262098</v>
      </c>
      <c r="Z496" s="70">
        <v>617.06234249384579</v>
      </c>
      <c r="AA496" s="70">
        <v>791.99176482450957</v>
      </c>
      <c r="BJ496" s="275"/>
    </row>
    <row r="497" spans="1:62" x14ac:dyDescent="0.25">
      <c r="A497" t="str">
        <f t="shared" si="17"/>
        <v>25. Verv. producten van metaal, exclusief machines en apparaten</v>
      </c>
      <c r="B497" s="275">
        <v>25</v>
      </c>
      <c r="C497" s="5" t="s">
        <v>6</v>
      </c>
      <c r="D497" s="70">
        <v>4609</v>
      </c>
      <c r="E497" s="70">
        <v>4817</v>
      </c>
      <c r="F497" s="70">
        <v>5198</v>
      </c>
      <c r="G497" s="70">
        <v>5559</v>
      </c>
      <c r="H497" s="70">
        <v>5949</v>
      </c>
      <c r="I497" s="70">
        <v>6409</v>
      </c>
      <c r="J497" s="70">
        <v>6849</v>
      </c>
      <c r="K497" s="69">
        <v>7146</v>
      </c>
      <c r="L497" s="69">
        <v>7820</v>
      </c>
      <c r="M497" s="265">
        <v>8053.5504481461958</v>
      </c>
      <c r="N497" s="70">
        <v>8260.3454867036507</v>
      </c>
      <c r="O497" s="70">
        <v>8589.2879989818193</v>
      </c>
      <c r="P497" s="70">
        <v>8676.3848076559461</v>
      </c>
      <c r="Q497" s="70">
        <v>8741.3134610644829</v>
      </c>
      <c r="R497" s="70">
        <v>8752.6617421867923</v>
      </c>
      <c r="S497" s="70">
        <v>8660.4048920331588</v>
      </c>
      <c r="T497" s="265">
        <v>8744.7319120507782</v>
      </c>
      <c r="U497" s="70">
        <v>8139.1121786593467</v>
      </c>
      <c r="V497" s="70">
        <v>8339.0160459081035</v>
      </c>
      <c r="W497" s="70">
        <v>8299.9461016831719</v>
      </c>
      <c r="X497" s="70">
        <v>8239.3316306061588</v>
      </c>
      <c r="Y497" s="70">
        <v>8128.9463349660527</v>
      </c>
      <c r="Z497" s="70">
        <v>7925.2164173652827</v>
      </c>
      <c r="AA497" s="70">
        <v>7884.9375134545262</v>
      </c>
      <c r="BJ497" s="275"/>
    </row>
    <row r="498" spans="1:62" x14ac:dyDescent="0.25">
      <c r="A498" t="str">
        <f t="shared" si="17"/>
        <v>25. Verv. producten van metaal, exclusief machines en apparaten</v>
      </c>
      <c r="B498" s="275">
        <v>25</v>
      </c>
      <c r="C498" s="5" t="s">
        <v>157</v>
      </c>
      <c r="D498" s="267">
        <v>1.0155679161605862</v>
      </c>
      <c r="E498" s="266"/>
      <c r="F498" s="266"/>
      <c r="G498" s="266"/>
      <c r="H498" s="266"/>
      <c r="I498" s="266"/>
      <c r="J498" s="266"/>
      <c r="K498" s="334"/>
      <c r="L498" s="334"/>
      <c r="M498" s="269"/>
      <c r="N498" s="266"/>
      <c r="O498" s="266"/>
      <c r="P498" s="266"/>
      <c r="Q498" s="266"/>
      <c r="R498" s="266"/>
      <c r="S498" s="266"/>
      <c r="T498" s="269"/>
      <c r="U498" s="266"/>
      <c r="V498" s="266"/>
      <c r="W498" s="266"/>
      <c r="X498" s="266"/>
      <c r="Y498" s="266"/>
      <c r="Z498" s="266"/>
      <c r="AA498" s="266"/>
      <c r="BJ498" s="275"/>
    </row>
    <row r="499" spans="1:62" x14ac:dyDescent="0.25">
      <c r="A499" t="str">
        <f t="shared" si="17"/>
        <v>25. Verv. producten van metaal, exclusief machines en apparaten</v>
      </c>
      <c r="B499" s="275">
        <v>25</v>
      </c>
      <c r="C499" s="5" t="s">
        <v>158</v>
      </c>
      <c r="D499" s="266"/>
      <c r="E499" s="267">
        <v>1.1495516935012051E-2</v>
      </c>
      <c r="F499" s="267">
        <v>2.2229236731048374E-3</v>
      </c>
      <c r="G499" s="267">
        <v>-1.0008418467577496E-4</v>
      </c>
      <c r="H499" s="267">
        <v>-2.1648309947095434E-3</v>
      </c>
      <c r="I499" s="267">
        <v>7.104006199964652E-3</v>
      </c>
      <c r="J499" s="267">
        <v>8.436870067757174E-3</v>
      </c>
      <c r="K499" s="333">
        <v>1.3639790007952124E-3</v>
      </c>
      <c r="L499" s="333">
        <v>-1.4639940089131942E-2</v>
      </c>
      <c r="M499" s="268">
        <v>2.2339832201260235E-3</v>
      </c>
      <c r="N499" s="267">
        <v>1.8221569305539864E-3</v>
      </c>
      <c r="O499" s="267">
        <v>1.8221569305544305E-3</v>
      </c>
      <c r="P499" s="267">
        <v>1.8221569305544305E-3</v>
      </c>
      <c r="Q499" s="267">
        <v>1.8221569305543195E-3</v>
      </c>
      <c r="R499" s="267">
        <v>1.8221569305542085E-3</v>
      </c>
      <c r="S499" s="267">
        <v>1.8221569305545415E-3</v>
      </c>
      <c r="T499" s="268">
        <v>1.8221569305540974E-3</v>
      </c>
      <c r="U499" s="267">
        <v>9.2479265906938446E-3</v>
      </c>
      <c r="V499" s="267">
        <v>9.2479265906942887E-3</v>
      </c>
      <c r="W499" s="267">
        <v>9.2479265906943997E-3</v>
      </c>
      <c r="X499" s="267">
        <v>9.2479265906944552E-3</v>
      </c>
      <c r="Y499" s="267">
        <v>9.2479265906935115E-3</v>
      </c>
      <c r="Z499" s="267">
        <v>9.2479265906947883E-3</v>
      </c>
      <c r="AA499" s="267">
        <v>9.2479265906937891E-3</v>
      </c>
      <c r="BJ499" s="275"/>
    </row>
    <row r="500" spans="1:62" x14ac:dyDescent="0.25">
      <c r="A500" t="str">
        <f t="shared" si="17"/>
        <v>25. Verv. producten van metaal, exclusief machines en apparaten</v>
      </c>
      <c r="B500" s="275">
        <v>25</v>
      </c>
      <c r="C500" s="5" t="s">
        <v>159</v>
      </c>
      <c r="D500" s="270"/>
      <c r="E500" s="70">
        <v>125.12549860288985</v>
      </c>
      <c r="F500" s="70">
        <v>96.868603121282575</v>
      </c>
      <c r="G500" s="70">
        <v>91.539523951025743</v>
      </c>
      <c r="H500" s="70">
        <v>93.090742009265767</v>
      </c>
      <c r="I500" s="70">
        <v>85.482146165944144</v>
      </c>
      <c r="J500" s="70">
        <v>110.48519739977522</v>
      </c>
      <c r="K500" s="69">
        <v>108.4195662672156</v>
      </c>
      <c r="L500" s="69">
        <v>107.22855875693762</v>
      </c>
      <c r="M500" s="265">
        <v>119.37612863852846</v>
      </c>
      <c r="N500" s="70">
        <v>105.97521280818111</v>
      </c>
      <c r="O500" s="70">
        <v>110.56284430751447</v>
      </c>
      <c r="P500" s="70">
        <v>113.49505881343741</v>
      </c>
      <c r="Q500" s="70">
        <v>118.20288788741551</v>
      </c>
      <c r="R500" s="70">
        <v>122.90329525704152</v>
      </c>
      <c r="S500" s="70">
        <v>127.48665508931124</v>
      </c>
      <c r="T500" s="265">
        <v>131.8411570130323</v>
      </c>
      <c r="U500" s="70">
        <v>107.58505694744973</v>
      </c>
      <c r="V500" s="70">
        <v>110.59504807726825</v>
      </c>
      <c r="W500" s="70">
        <v>111.86191647263335</v>
      </c>
      <c r="X500" s="70">
        <v>114.79215549088529</v>
      </c>
      <c r="Y500" s="70">
        <v>117.6051860307594</v>
      </c>
      <c r="Z500" s="70">
        <v>120.20056105850881</v>
      </c>
      <c r="AA500" s="70">
        <v>122.48181017889976</v>
      </c>
      <c r="BJ500" s="275"/>
    </row>
    <row r="501" spans="1:62" x14ac:dyDescent="0.25">
      <c r="A501" t="str">
        <f t="shared" si="17"/>
        <v>25. Verv. producten van metaal, exclusief machines en apparaten</v>
      </c>
      <c r="B501" s="275">
        <v>25</v>
      </c>
      <c r="C501" s="5" t="s">
        <v>160</v>
      </c>
      <c r="D501" s="270"/>
      <c r="E501" s="70">
        <v>692.3677580199369</v>
      </c>
      <c r="F501" s="70">
        <v>634.21921758528686</v>
      </c>
      <c r="G501" s="70">
        <v>598.89608231274428</v>
      </c>
      <c r="H501" s="70">
        <v>616.40174026611396</v>
      </c>
      <c r="I501" s="70">
        <v>630.63536181297275</v>
      </c>
      <c r="J501" s="70">
        <v>591.18474904554921</v>
      </c>
      <c r="K501" s="69">
        <v>561.13343484435131</v>
      </c>
      <c r="L501" s="69">
        <v>554.78854730652381</v>
      </c>
      <c r="M501" s="265">
        <v>609.30252135690262</v>
      </c>
      <c r="N501" s="70">
        <v>620.26878846183615</v>
      </c>
      <c r="O501" s="70">
        <v>647.12001675001625</v>
      </c>
      <c r="P501" s="70">
        <v>664.28215392251764</v>
      </c>
      <c r="Q501" s="70">
        <v>691.83689392844065</v>
      </c>
      <c r="R501" s="70">
        <v>719.34819498817228</v>
      </c>
      <c r="S501" s="70">
        <v>746.17442137558623</v>
      </c>
      <c r="T501" s="265">
        <v>771.66115134771621</v>
      </c>
      <c r="U501" s="70">
        <v>638.9490236878853</v>
      </c>
      <c r="V501" s="70">
        <v>656.82539935078239</v>
      </c>
      <c r="W501" s="70">
        <v>664.34934688891485</v>
      </c>
      <c r="X501" s="70">
        <v>681.7520737452918</v>
      </c>
      <c r="Y501" s="70">
        <v>698.45869795551596</v>
      </c>
      <c r="Z501" s="70">
        <v>713.87266330662067</v>
      </c>
      <c r="AA501" s="70">
        <v>727.42103089241357</v>
      </c>
      <c r="BJ501" s="275"/>
    </row>
    <row r="502" spans="1:62" x14ac:dyDescent="0.25">
      <c r="A502" t="str">
        <f t="shared" si="17"/>
        <v>25. Verv. producten van metaal, exclusief machines en apparaten</v>
      </c>
      <c r="B502" s="275">
        <v>25</v>
      </c>
      <c r="C502" s="5" t="s">
        <v>161</v>
      </c>
      <c r="D502" s="270"/>
      <c r="E502" s="70">
        <v>822.42636532037648</v>
      </c>
      <c r="F502" s="70">
        <v>772.02264990078163</v>
      </c>
      <c r="G502" s="70">
        <v>778.56312313601177</v>
      </c>
      <c r="H502" s="70">
        <v>778.18256036286459</v>
      </c>
      <c r="I502" s="70">
        <v>823.04797058348174</v>
      </c>
      <c r="J502" s="70">
        <v>822.18965610091243</v>
      </c>
      <c r="K502" s="69">
        <v>771.37631244659337</v>
      </c>
      <c r="L502" s="69">
        <v>694.56274391738839</v>
      </c>
      <c r="M502" s="265">
        <v>759.70380812144606</v>
      </c>
      <c r="N502" s="70">
        <v>793.63347767754829</v>
      </c>
      <c r="O502" s="70">
        <v>827.98960534779212</v>
      </c>
      <c r="P502" s="70">
        <v>849.94854776430134</v>
      </c>
      <c r="Q502" s="70">
        <v>885.20481818156873</v>
      </c>
      <c r="R502" s="70">
        <v>920.40550849779959</v>
      </c>
      <c r="S502" s="70">
        <v>954.72964625363431</v>
      </c>
      <c r="T502" s="265">
        <v>987.3398992901765</v>
      </c>
      <c r="U502" s="70">
        <v>824.68382913119956</v>
      </c>
      <c r="V502" s="70">
        <v>847.75665244905383</v>
      </c>
      <c r="W502" s="70">
        <v>857.46772115077272</v>
      </c>
      <c r="X502" s="70">
        <v>879.92921164402981</v>
      </c>
      <c r="Y502" s="70">
        <v>901.49225081423037</v>
      </c>
      <c r="Z502" s="70">
        <v>921.38687072377536</v>
      </c>
      <c r="AA502" s="70">
        <v>938.87358600919674</v>
      </c>
      <c r="BJ502" s="275"/>
    </row>
    <row r="503" spans="1:62" x14ac:dyDescent="0.25">
      <c r="A503" t="str">
        <f t="shared" si="17"/>
        <v>25. Verv. producten van metaal, exclusief machines en apparaten</v>
      </c>
      <c r="B503" s="275">
        <v>25</v>
      </c>
      <c r="C503" s="5" t="s">
        <v>162</v>
      </c>
      <c r="D503" s="270"/>
      <c r="E503" s="70">
        <v>779.03013449726234</v>
      </c>
      <c r="F503" s="70">
        <v>712.64793248936428</v>
      </c>
      <c r="G503" s="70">
        <v>674.39419165771699</v>
      </c>
      <c r="H503" s="70">
        <v>672.5938416309009</v>
      </c>
      <c r="I503" s="70">
        <v>729.9982527182417</v>
      </c>
      <c r="J503" s="70">
        <v>726.75830659235669</v>
      </c>
      <c r="K503" s="69">
        <v>688.25018112239923</v>
      </c>
      <c r="L503" s="69">
        <v>633.60638111617266</v>
      </c>
      <c r="M503" s="265">
        <v>735.81812823967232</v>
      </c>
      <c r="N503" s="70">
        <v>726.24959307111146</v>
      </c>
      <c r="O503" s="70">
        <v>720.29036574011172</v>
      </c>
      <c r="P503" s="70">
        <v>721.44262874469712</v>
      </c>
      <c r="Q503" s="70">
        <v>721.28541723365686</v>
      </c>
      <c r="R503" s="70">
        <v>736.42169993827224</v>
      </c>
      <c r="S503" s="70">
        <v>760.21606149635886</v>
      </c>
      <c r="T503" s="265">
        <v>788.84595592543997</v>
      </c>
      <c r="U503" s="70">
        <v>761.5687572890148</v>
      </c>
      <c r="V503" s="70">
        <v>744.23423758742661</v>
      </c>
      <c r="W503" s="70">
        <v>734.4845455892065</v>
      </c>
      <c r="X503" s="70">
        <v>723.54714777818788</v>
      </c>
      <c r="Y503" s="70">
        <v>727.88887820498348</v>
      </c>
      <c r="Z503" s="70">
        <v>740.37947327667985</v>
      </c>
      <c r="AA503" s="70">
        <v>756.98688345643097</v>
      </c>
      <c r="BJ503" s="275"/>
    </row>
    <row r="504" spans="1:62" x14ac:dyDescent="0.25">
      <c r="A504" t="str">
        <f t="shared" si="17"/>
        <v>25. Verv. producten van metaal, exclusief machines en apparaten</v>
      </c>
      <c r="B504" s="275">
        <v>25</v>
      </c>
      <c r="C504" s="5" t="s">
        <v>163</v>
      </c>
      <c r="D504" s="270"/>
      <c r="E504" s="70">
        <v>638.76279800194038</v>
      </c>
      <c r="F504" s="70">
        <v>604.92966284201941</v>
      </c>
      <c r="G504" s="70">
        <v>616.71585302301412</v>
      </c>
      <c r="H504" s="70">
        <v>613.8203539519601</v>
      </c>
      <c r="I504" s="70">
        <v>674.30515804017648</v>
      </c>
      <c r="J504" s="70">
        <v>667.84231251867527</v>
      </c>
      <c r="K504" s="69">
        <v>612.64389397426658</v>
      </c>
      <c r="L504" s="69">
        <v>522.54671054458083</v>
      </c>
      <c r="M504" s="265">
        <v>622.20896453260559</v>
      </c>
      <c r="N504" s="70">
        <v>625.1797441704972</v>
      </c>
      <c r="O504" s="70">
        <v>625.76295222756642</v>
      </c>
      <c r="P504" s="70">
        <v>629.4350452176451</v>
      </c>
      <c r="Q504" s="70">
        <v>646.16893981089504</v>
      </c>
      <c r="R504" s="70">
        <v>648.10582804462592</v>
      </c>
      <c r="S504" s="70">
        <v>641.40317390922314</v>
      </c>
      <c r="T504" s="265">
        <v>636.14015226952813</v>
      </c>
      <c r="U504" s="70">
        <v>661.67846779750744</v>
      </c>
      <c r="V504" s="70">
        <v>652.57551316308786</v>
      </c>
      <c r="W504" s="70">
        <v>646.77119240783429</v>
      </c>
      <c r="X504" s="70">
        <v>654.2212538811184</v>
      </c>
      <c r="Y504" s="70">
        <v>646.55179206549963</v>
      </c>
      <c r="Z504" s="70">
        <v>630.47420096708242</v>
      </c>
      <c r="AA504" s="70">
        <v>616.12360247756965</v>
      </c>
      <c r="BJ504" s="275"/>
    </row>
    <row r="505" spans="1:62" x14ac:dyDescent="0.25">
      <c r="A505" t="str">
        <f t="shared" si="17"/>
        <v>25. Verv. producten van metaal, exclusief machines en apparaten</v>
      </c>
      <c r="B505" s="275">
        <v>25</v>
      </c>
      <c r="C505" s="5" t="s">
        <v>164</v>
      </c>
      <c r="D505" s="270"/>
      <c r="E505" s="70">
        <v>615.03449356508065</v>
      </c>
      <c r="F505" s="70">
        <v>539.71476107486569</v>
      </c>
      <c r="G505" s="70">
        <v>516.79748607493048</v>
      </c>
      <c r="H505" s="70">
        <v>488.25723927972803</v>
      </c>
      <c r="I505" s="70">
        <v>542.71231844983106</v>
      </c>
      <c r="J505" s="70">
        <v>561.17422053546932</v>
      </c>
      <c r="K505" s="69">
        <v>536.88071011574471</v>
      </c>
      <c r="L505" s="69">
        <v>474.89044138048547</v>
      </c>
      <c r="M505" s="265">
        <v>597.78914197215579</v>
      </c>
      <c r="N505" s="70">
        <v>594.39130178432083</v>
      </c>
      <c r="O505" s="70">
        <v>594.02866568086051</v>
      </c>
      <c r="P505" s="70">
        <v>586.02168752761418</v>
      </c>
      <c r="Q505" s="70">
        <v>565.88128843096115</v>
      </c>
      <c r="R505" s="70">
        <v>562.7279631358607</v>
      </c>
      <c r="S505" s="70">
        <v>567.24542690788962</v>
      </c>
      <c r="T505" s="265">
        <v>567.77459009078291</v>
      </c>
      <c r="U505" s="70">
        <v>634.93959561202234</v>
      </c>
      <c r="V505" s="70">
        <v>625.2391887642043</v>
      </c>
      <c r="W505" s="70">
        <v>607.758860285016</v>
      </c>
      <c r="X505" s="70">
        <v>578.25815506260642</v>
      </c>
      <c r="Y505" s="70">
        <v>566.59632273057287</v>
      </c>
      <c r="Z505" s="70">
        <v>562.76240960867869</v>
      </c>
      <c r="AA505" s="70">
        <v>555.02027965592265</v>
      </c>
      <c r="BJ505" s="275"/>
    </row>
    <row r="506" spans="1:62" x14ac:dyDescent="0.25">
      <c r="A506" t="str">
        <f t="shared" si="17"/>
        <v>25. Verv. producten van metaal, exclusief machines en apparaten</v>
      </c>
      <c r="B506" s="275">
        <v>25</v>
      </c>
      <c r="C506" s="5" t="s">
        <v>165</v>
      </c>
      <c r="D506" s="270"/>
      <c r="E506" s="70">
        <v>560.33434298433633</v>
      </c>
      <c r="F506" s="70">
        <v>503.03004617532122</v>
      </c>
      <c r="G506" s="70">
        <v>492.94172464648085</v>
      </c>
      <c r="H506" s="70">
        <v>482.84133064372588</v>
      </c>
      <c r="I506" s="70">
        <v>524.54825749820975</v>
      </c>
      <c r="J506" s="70">
        <v>509.02161495245923</v>
      </c>
      <c r="K506" s="69">
        <v>453.78416134407695</v>
      </c>
      <c r="L506" s="69">
        <v>365.11230815671468</v>
      </c>
      <c r="M506" s="265">
        <v>465.64511416055075</v>
      </c>
      <c r="N506" s="70">
        <v>469.2798464124341</v>
      </c>
      <c r="O506" s="70">
        <v>484.96949380317943</v>
      </c>
      <c r="P506" s="70">
        <v>500.39693746331244</v>
      </c>
      <c r="Q506" s="70">
        <v>523.66527698893242</v>
      </c>
      <c r="R506" s="70">
        <v>528.66546342179447</v>
      </c>
      <c r="S506" s="70">
        <v>527.64926339518547</v>
      </c>
      <c r="T506" s="265">
        <v>527.32734638142745</v>
      </c>
      <c r="U506" s="70">
        <v>507.51410012545483</v>
      </c>
      <c r="V506" s="70">
        <v>516.78446789639588</v>
      </c>
      <c r="W506" s="70">
        <v>525.39809866875351</v>
      </c>
      <c r="X506" s="70">
        <v>541.75939804317068</v>
      </c>
      <c r="Y506" s="70">
        <v>538.90527938487139</v>
      </c>
      <c r="Z506" s="70">
        <v>529.97533357396867</v>
      </c>
      <c r="AA506" s="70">
        <v>521.87853761021267</v>
      </c>
      <c r="BJ506" s="275"/>
    </row>
    <row r="507" spans="1:62" x14ac:dyDescent="0.25">
      <c r="A507" t="str">
        <f t="shared" si="17"/>
        <v>25. Verv. producten van metaal, exclusief machines en apparaten</v>
      </c>
      <c r="B507" s="275">
        <v>25</v>
      </c>
      <c r="C507" s="5" t="s">
        <v>166</v>
      </c>
      <c r="D507" s="266"/>
      <c r="E507" s="70">
        <v>399.21531807264159</v>
      </c>
      <c r="F507" s="70">
        <v>364.91767043529967</v>
      </c>
      <c r="G507" s="70">
        <v>363.55160793097326</v>
      </c>
      <c r="H507" s="70">
        <v>361.92377621979767</v>
      </c>
      <c r="I507" s="70">
        <v>424.7755941756032</v>
      </c>
      <c r="J507" s="70">
        <v>434.4514513412982</v>
      </c>
      <c r="K507" s="69">
        <v>394.42686300901835</v>
      </c>
      <c r="L507" s="69">
        <v>308.47279276046953</v>
      </c>
      <c r="M507" s="265">
        <v>413.79601789650883</v>
      </c>
      <c r="N507" s="70">
        <v>408.92505889499967</v>
      </c>
      <c r="O507" s="70">
        <v>397.91886098900466</v>
      </c>
      <c r="P507" s="70">
        <v>386.47362025781115</v>
      </c>
      <c r="Q507" s="70">
        <v>379.58809902140916</v>
      </c>
      <c r="R507" s="70">
        <v>379.13426057188161</v>
      </c>
      <c r="S507" s="70">
        <v>384.01878202605934</v>
      </c>
      <c r="T507" s="265">
        <v>396.8862986346669</v>
      </c>
      <c r="U507" s="70">
        <v>451.02203073067392</v>
      </c>
      <c r="V507" s="70">
        <v>432.44151308938615</v>
      </c>
      <c r="W507" s="70">
        <v>413.83910975638554</v>
      </c>
      <c r="X507" s="70">
        <v>400.5005214699284</v>
      </c>
      <c r="Y507" s="70">
        <v>394.15074495258187</v>
      </c>
      <c r="Z507" s="70">
        <v>393.3694318749375</v>
      </c>
      <c r="AA507" s="70">
        <v>400.58351348450333</v>
      </c>
      <c r="BJ507" s="275"/>
    </row>
    <row r="508" spans="1:62" x14ac:dyDescent="0.25">
      <c r="A508" t="str">
        <f t="shared" si="17"/>
        <v>25. Verv. producten van metaal, exclusief machines en apparaten</v>
      </c>
      <c r="B508" s="275">
        <v>25</v>
      </c>
      <c r="C508" s="5" t="s">
        <v>167</v>
      </c>
      <c r="D508" s="266"/>
      <c r="E508" s="70">
        <v>345.35743284516053</v>
      </c>
      <c r="F508" s="70">
        <v>324.09660533871914</v>
      </c>
      <c r="G508" s="70">
        <v>343.50039016159843</v>
      </c>
      <c r="H508" s="70">
        <v>356.94109737540072</v>
      </c>
      <c r="I508" s="70">
        <v>420.19710703564971</v>
      </c>
      <c r="J508" s="70">
        <v>459.34732697312489</v>
      </c>
      <c r="K508" s="69">
        <v>450.73353199080236</v>
      </c>
      <c r="L508" s="69">
        <v>379.99516218697806</v>
      </c>
      <c r="M508" s="265">
        <v>509.27715008803108</v>
      </c>
      <c r="N508" s="70">
        <v>510.92758731098775</v>
      </c>
      <c r="O508" s="70">
        <v>509.28101419076415</v>
      </c>
      <c r="P508" s="70">
        <v>510.95239367868248</v>
      </c>
      <c r="Q508" s="70">
        <v>507.12854587793447</v>
      </c>
      <c r="R508" s="70">
        <v>507.04616909265548</v>
      </c>
      <c r="S508" s="70">
        <v>503.42034301798964</v>
      </c>
      <c r="T508" s="265">
        <v>489.36947019593453</v>
      </c>
      <c r="U508" s="70">
        <v>552.38539887406523</v>
      </c>
      <c r="V508" s="70">
        <v>542.52423845198052</v>
      </c>
      <c r="W508" s="70">
        <v>536.31620585105452</v>
      </c>
      <c r="X508" s="70">
        <v>524.49018059244224</v>
      </c>
      <c r="Y508" s="70">
        <v>516.70853181985547</v>
      </c>
      <c r="Z508" s="70">
        <v>505.48434550403476</v>
      </c>
      <c r="AA508" s="70">
        <v>484.16416613728444</v>
      </c>
      <c r="BJ508" s="275"/>
    </row>
    <row r="509" spans="1:62" x14ac:dyDescent="0.25">
      <c r="A509" t="str">
        <f t="shared" si="17"/>
        <v>25. Verv. producten van metaal, exclusief machines en apparaten</v>
      </c>
      <c r="B509" s="275">
        <v>25</v>
      </c>
      <c r="C509" s="5" t="s">
        <v>168</v>
      </c>
      <c r="D509" s="266"/>
      <c r="E509" s="70">
        <v>252.22870927481259</v>
      </c>
      <c r="F509" s="70">
        <v>262.90797879694713</v>
      </c>
      <c r="G509" s="70">
        <v>276.70501733841576</v>
      </c>
      <c r="H509" s="70">
        <v>297.14358352767459</v>
      </c>
      <c r="I509" s="70">
        <v>334.67080383832734</v>
      </c>
      <c r="J509" s="70">
        <v>363.86821628762021</v>
      </c>
      <c r="K509" s="69">
        <v>388.72387980221419</v>
      </c>
      <c r="L509" s="69">
        <v>400.10743169505753</v>
      </c>
      <c r="M509" s="265">
        <v>471.6689807555274</v>
      </c>
      <c r="N509" s="70">
        <v>509.13167071397061</v>
      </c>
      <c r="O509" s="70">
        <v>554.58135130533969</v>
      </c>
      <c r="P509" s="70">
        <v>594.48934125380094</v>
      </c>
      <c r="Q509" s="70">
        <v>610.41903718693254</v>
      </c>
      <c r="R509" s="70">
        <v>612.46414861455344</v>
      </c>
      <c r="S509" s="70">
        <v>614.39855924597771</v>
      </c>
      <c r="T509" s="265">
        <v>615.04923163322712</v>
      </c>
      <c r="U509" s="70">
        <v>525.3517244278861</v>
      </c>
      <c r="V509" s="70">
        <v>563.85071146274299</v>
      </c>
      <c r="W509" s="70">
        <v>595.55485019626303</v>
      </c>
      <c r="X509" s="70">
        <v>602.53819938075344</v>
      </c>
      <c r="Y509" s="70">
        <v>595.6841024371015</v>
      </c>
      <c r="Z509" s="70">
        <v>588.79531944660243</v>
      </c>
      <c r="AA509" s="70">
        <v>580.76824604502633</v>
      </c>
      <c r="BJ509" s="275"/>
    </row>
    <row r="510" spans="1:62" x14ac:dyDescent="0.25">
      <c r="A510" t="str">
        <f t="shared" si="17"/>
        <v>25. Verv. producten van metaal, exclusief machines en apparaten</v>
      </c>
      <c r="B510" s="275">
        <v>25</v>
      </c>
      <c r="C510" s="5" t="s">
        <v>169</v>
      </c>
      <c r="D510" s="266"/>
      <c r="E510" s="70">
        <v>42.974353505912568</v>
      </c>
      <c r="F510" s="70">
        <v>43.634151592521448</v>
      </c>
      <c r="G510" s="70">
        <v>43.775108087454164</v>
      </c>
      <c r="H510" s="70">
        <v>47.851343401873343</v>
      </c>
      <c r="I510" s="70">
        <v>54.943419168051378</v>
      </c>
      <c r="J510" s="70">
        <v>56.8393034969952</v>
      </c>
      <c r="K510" s="69">
        <v>60.098624633470315</v>
      </c>
      <c r="L510" s="69">
        <v>58.430423399597345</v>
      </c>
      <c r="M510" s="265">
        <v>68.759720415895671</v>
      </c>
      <c r="N510" s="70">
        <v>75.595255905709095</v>
      </c>
      <c r="O510" s="70">
        <v>83.463296439626006</v>
      </c>
      <c r="P510" s="70">
        <v>120.28874710272596</v>
      </c>
      <c r="Q510" s="70">
        <v>136.27381783811043</v>
      </c>
      <c r="R510" s="70">
        <v>151.3390581936662</v>
      </c>
      <c r="S510" s="70">
        <v>162.60575837478123</v>
      </c>
      <c r="T510" s="265">
        <v>178.0492052330805</v>
      </c>
      <c r="U510" s="70">
        <v>77.721201202965929</v>
      </c>
      <c r="V510" s="70">
        <v>84.551110952940107</v>
      </c>
      <c r="W510" s="70">
        <v>120.06809179927072</v>
      </c>
      <c r="X510" s="70">
        <v>134.02748022859217</v>
      </c>
      <c r="Y510" s="70">
        <v>146.65986428188978</v>
      </c>
      <c r="Z510" s="70">
        <v>155.26551042716608</v>
      </c>
      <c r="AA510" s="70">
        <v>167.51663320734056</v>
      </c>
      <c r="BJ510" s="275"/>
    </row>
    <row r="511" spans="1:62" x14ac:dyDescent="0.25">
      <c r="A511" t="str">
        <f t="shared" si="17"/>
        <v>25. Verv. producten van metaal, exclusief machines en apparaten</v>
      </c>
      <c r="B511" s="275">
        <v>25</v>
      </c>
      <c r="C511" s="5" t="s">
        <v>26</v>
      </c>
      <c r="D511" s="270"/>
      <c r="E511" s="70">
        <v>640.56049562588566</v>
      </c>
      <c r="F511" s="70">
        <v>630.63873572818773</v>
      </c>
      <c r="G511" s="70">
        <v>663.9805155874684</v>
      </c>
      <c r="H511" s="70">
        <v>701.93602430494866</v>
      </c>
      <c r="I511" s="70">
        <v>809.81133004202843</v>
      </c>
      <c r="J511" s="70">
        <v>880.05484675774028</v>
      </c>
      <c r="K511" s="69">
        <v>899.5560364264868</v>
      </c>
      <c r="L511" s="69">
        <v>838.53301728163285</v>
      </c>
      <c r="M511" s="265">
        <v>1049.705851259454</v>
      </c>
      <c r="N511" s="70">
        <v>1095.6545139306675</v>
      </c>
      <c r="O511" s="70">
        <v>1147.3256619357298</v>
      </c>
      <c r="P511" s="70">
        <v>1225.7304820352094</v>
      </c>
      <c r="Q511" s="70">
        <v>1253.8214009029775</v>
      </c>
      <c r="R511" s="70">
        <v>1270.8493759008752</v>
      </c>
      <c r="S511" s="70">
        <v>1280.4246606387487</v>
      </c>
      <c r="T511" s="265">
        <v>1282.4679070622421</v>
      </c>
      <c r="U511" s="70">
        <v>1155.4583245049171</v>
      </c>
      <c r="V511" s="70">
        <v>1190.9260608676634</v>
      </c>
      <c r="W511" s="70">
        <v>1251.9391478465882</v>
      </c>
      <c r="X511" s="70">
        <v>1261.0558602017877</v>
      </c>
      <c r="Y511" s="70">
        <v>1259.052498538847</v>
      </c>
      <c r="Z511" s="70">
        <v>1249.5451753778034</v>
      </c>
      <c r="AA511" s="70">
        <v>1232.4490453896515</v>
      </c>
      <c r="BJ511" s="275"/>
    </row>
    <row r="512" spans="1:62" x14ac:dyDescent="0.25">
      <c r="A512" t="str">
        <f t="shared" si="17"/>
        <v>25. Verv. producten van metaal, exclusief machines en apparaten</v>
      </c>
      <c r="B512" s="275">
        <v>25</v>
      </c>
      <c r="C512" s="5" t="s">
        <v>19</v>
      </c>
      <c r="D512" s="270"/>
      <c r="E512" s="70">
        <v>5272.857204690351</v>
      </c>
      <c r="F512" s="70">
        <v>4858.9892793524086</v>
      </c>
      <c r="G512" s="70">
        <v>4797.3801083203662</v>
      </c>
      <c r="H512" s="70">
        <v>4809.0476086693052</v>
      </c>
      <c r="I512" s="70">
        <v>5245.3163894864892</v>
      </c>
      <c r="J512" s="70">
        <v>5303.1623552442352</v>
      </c>
      <c r="K512" s="69">
        <v>5026.4711595501531</v>
      </c>
      <c r="L512" s="69">
        <v>4499.7415012209058</v>
      </c>
      <c r="M512" s="265">
        <v>5373.3456761778243</v>
      </c>
      <c r="N512" s="70">
        <v>5439.5575372115954</v>
      </c>
      <c r="O512" s="70">
        <v>5555.9684667817755</v>
      </c>
      <c r="P512" s="70">
        <v>5677.2261617465465</v>
      </c>
      <c r="Q512" s="70">
        <v>5785.6550223862578</v>
      </c>
      <c r="R512" s="70">
        <v>5888.5615897563248</v>
      </c>
      <c r="S512" s="70">
        <v>5989.348091091997</v>
      </c>
      <c r="T512" s="265">
        <v>6090.2844580150122</v>
      </c>
      <c r="U512" s="70">
        <v>5743.3991858261261</v>
      </c>
      <c r="V512" s="70">
        <v>5777.3780812452678</v>
      </c>
      <c r="W512" s="70">
        <v>5813.8699390661041</v>
      </c>
      <c r="X512" s="70">
        <v>5835.8157773170069</v>
      </c>
      <c r="Y512" s="70">
        <v>5850.7016506778609</v>
      </c>
      <c r="Z512" s="70">
        <v>5861.9661197680553</v>
      </c>
      <c r="AA512" s="70">
        <v>5871.8182891547985</v>
      </c>
      <c r="BJ512" s="275"/>
    </row>
    <row r="513" spans="1:62" x14ac:dyDescent="0.25">
      <c r="A513" t="str">
        <f t="shared" si="17"/>
        <v>25. Verv. producten van metaal, exclusief machines en apparaten</v>
      </c>
      <c r="B513" s="275">
        <v>25</v>
      </c>
      <c r="C513" s="99" t="s">
        <v>20</v>
      </c>
      <c r="D513" s="270"/>
      <c r="E513" s="267">
        <v>0.12148261763206665</v>
      </c>
      <c r="F513" s="267">
        <v>0.12978804839269728</v>
      </c>
      <c r="G513" s="267">
        <v>0.13840481691994547</v>
      </c>
      <c r="H513" s="267">
        <v>0.14596154611560996</v>
      </c>
      <c r="I513" s="267">
        <v>0.15438750876213744</v>
      </c>
      <c r="J513" s="267">
        <v>0.165949067331017</v>
      </c>
      <c r="K513" s="333">
        <v>0.17896373178573913</v>
      </c>
      <c r="L513" s="333">
        <v>0.1863513753076961</v>
      </c>
      <c r="M513" s="268">
        <v>0.19535423821944251</v>
      </c>
      <c r="N513" s="267">
        <v>0.2014234625583752</v>
      </c>
      <c r="O513" s="267">
        <v>0.20650327099503926</v>
      </c>
      <c r="P513" s="267">
        <v>0.21590305672411766</v>
      </c>
      <c r="Q513" s="267">
        <v>0.21671209155257354</v>
      </c>
      <c r="R513" s="267">
        <v>0.21581660589432067</v>
      </c>
      <c r="S513" s="267">
        <v>0.21378364409026987</v>
      </c>
      <c r="T513" s="268">
        <v>0.21057602742585738</v>
      </c>
      <c r="U513" s="267">
        <v>0.20118022222039175</v>
      </c>
      <c r="V513" s="267">
        <v>0.20613607835943615</v>
      </c>
      <c r="W513" s="267">
        <v>0.21533662792045366</v>
      </c>
      <c r="X513" s="267">
        <v>0.21608904535734902</v>
      </c>
      <c r="Y513" s="267">
        <v>0.21519683855234242</v>
      </c>
      <c r="Z513" s="267">
        <v>0.21316144615097929</v>
      </c>
      <c r="AA513" s="267">
        <v>0.20989223179231806</v>
      </c>
      <c r="AB513" s="17"/>
      <c r="BJ513" s="275"/>
    </row>
    <row r="514" spans="1:62" x14ac:dyDescent="0.25">
      <c r="A514" t="str">
        <f t="shared" si="17"/>
        <v>25. Verv. producten van metaal, exclusief machines en apparaten</v>
      </c>
      <c r="B514" s="275">
        <v>25</v>
      </c>
      <c r="C514" s="99" t="s">
        <v>29</v>
      </c>
      <c r="D514" s="270"/>
      <c r="E514" s="70">
        <v>4999.857204690351</v>
      </c>
      <c r="F514" s="70">
        <v>4858.9892793524086</v>
      </c>
      <c r="G514" s="70">
        <v>4797.3801083203662</v>
      </c>
      <c r="H514" s="70">
        <v>4809.0476086693052</v>
      </c>
      <c r="I514" s="70">
        <v>5245.3163894864892</v>
      </c>
      <c r="J514" s="70">
        <v>5253.1623552442352</v>
      </c>
      <c r="K514" s="69">
        <v>5026.4711595501531</v>
      </c>
      <c r="L514" s="69">
        <v>4499.7415012209058</v>
      </c>
      <c r="M514" s="265">
        <v>5373.3456761778243</v>
      </c>
      <c r="N514" s="70">
        <v>5439.5575372115954</v>
      </c>
      <c r="O514" s="70">
        <v>5555.9684667817755</v>
      </c>
      <c r="P514" s="70">
        <v>5677.2261617465465</v>
      </c>
      <c r="Q514" s="70">
        <v>5785.6550223862578</v>
      </c>
      <c r="R514" s="70">
        <v>5888.5615897563248</v>
      </c>
      <c r="S514" s="70">
        <v>5989.348091091997</v>
      </c>
      <c r="T514" s="265">
        <v>6090.2844580150122</v>
      </c>
      <c r="U514" s="70">
        <v>5623.5962223413853</v>
      </c>
      <c r="V514" s="70">
        <v>5657.9258932924786</v>
      </c>
      <c r="W514" s="70">
        <v>5694.7674995966281</v>
      </c>
      <c r="X514" s="70">
        <v>5717.0620622893157</v>
      </c>
      <c r="Y514" s="70">
        <v>5732.2956390488334</v>
      </c>
      <c r="Z514" s="70">
        <v>5743.9067934838613</v>
      </c>
      <c r="AA514" s="70">
        <v>5754.1046331427642</v>
      </c>
      <c r="BJ514" s="275"/>
    </row>
    <row r="515" spans="1:62" x14ac:dyDescent="0.25">
      <c r="A515" t="str">
        <f t="shared" ref="A515:A578" si="18">VLOOKUP(B515,$AU$3:$AV$70,2)</f>
        <v>26. Verv. informaticaproducten en van elektronische en optische producten</v>
      </c>
      <c r="B515" s="275">
        <v>26</v>
      </c>
      <c r="C515" s="99" t="s">
        <v>25</v>
      </c>
      <c r="D515" s="70">
        <v>8461</v>
      </c>
      <c r="E515" s="70">
        <v>8486</v>
      </c>
      <c r="F515" s="70">
        <v>8573</v>
      </c>
      <c r="G515" s="70">
        <v>8636</v>
      </c>
      <c r="H515" s="70">
        <v>8938</v>
      </c>
      <c r="I515" s="70">
        <v>8957</v>
      </c>
      <c r="J515" s="70">
        <v>9107</v>
      </c>
      <c r="K515" s="69">
        <v>8698</v>
      </c>
      <c r="L515" s="69">
        <v>8657</v>
      </c>
      <c r="M515" s="265">
        <v>8882.9332218461677</v>
      </c>
      <c r="N515" s="70">
        <v>8931.0947644742482</v>
      </c>
      <c r="O515" s="70">
        <v>8979.5174296538917</v>
      </c>
      <c r="P515" s="70">
        <v>9028.2026331409888</v>
      </c>
      <c r="Q515" s="70">
        <v>9077.1517983673548</v>
      </c>
      <c r="R515" s="70">
        <v>9126.366356482391</v>
      </c>
      <c r="S515" s="70">
        <v>9175.8477463949293</v>
      </c>
      <c r="T515" s="265">
        <v>9225.5974148152527</v>
      </c>
      <c r="U515" s="70">
        <v>8986.4953492080622</v>
      </c>
      <c r="V515" s="70">
        <v>9091.2648608827531</v>
      </c>
      <c r="W515" s="70">
        <v>9197.2558332214721</v>
      </c>
      <c r="X515" s="70">
        <v>9304.4825066853155</v>
      </c>
      <c r="Y515" s="70">
        <v>9412.9592877584819</v>
      </c>
      <c r="Z515" s="70">
        <v>9522.7007508839433</v>
      </c>
      <c r="AA515" s="70">
        <v>9633.7216404215233</v>
      </c>
      <c r="BJ515" s="275"/>
    </row>
    <row r="516" spans="1:62" x14ac:dyDescent="0.25">
      <c r="A516" t="str">
        <f t="shared" si="18"/>
        <v>26. Verv. informaticaproducten en van elektronische en optische producten</v>
      </c>
      <c r="B516" s="275">
        <v>26</v>
      </c>
      <c r="C516" s="99" t="s">
        <v>154</v>
      </c>
      <c r="D516" s="266"/>
      <c r="E516" s="70">
        <v>25</v>
      </c>
      <c r="F516" s="70">
        <v>87</v>
      </c>
      <c r="G516" s="70">
        <v>63</v>
      </c>
      <c r="H516" s="70">
        <v>302</v>
      </c>
      <c r="I516" s="70">
        <v>19</v>
      </c>
      <c r="J516" s="70">
        <v>150</v>
      </c>
      <c r="K516" s="69">
        <v>-409</v>
      </c>
      <c r="L516" s="69">
        <v>-41</v>
      </c>
      <c r="M516" s="265">
        <v>225.93322184616773</v>
      </c>
      <c r="N516" s="70">
        <v>48.161542628080497</v>
      </c>
      <c r="O516" s="70">
        <v>48.422665179643445</v>
      </c>
      <c r="P516" s="70">
        <v>48.685203487097169</v>
      </c>
      <c r="Q516" s="70">
        <v>48.949165226365949</v>
      </c>
      <c r="R516" s="70">
        <v>49.214558115036198</v>
      </c>
      <c r="S516" s="70">
        <v>49.481389912538361</v>
      </c>
      <c r="T516" s="265">
        <v>49.74966842032336</v>
      </c>
      <c r="U516" s="70">
        <v>103.56212736189445</v>
      </c>
      <c r="V516" s="70">
        <v>104.76951167469088</v>
      </c>
      <c r="W516" s="70">
        <v>105.99097233871908</v>
      </c>
      <c r="X516" s="70">
        <v>107.22667346384333</v>
      </c>
      <c r="Y516" s="70">
        <v>108.47678107316642</v>
      </c>
      <c r="Z516" s="70">
        <v>109.74146312546145</v>
      </c>
      <c r="AA516" s="70">
        <v>111.02088953757993</v>
      </c>
      <c r="BJ516" s="275"/>
    </row>
    <row r="517" spans="1:62" x14ac:dyDescent="0.25">
      <c r="A517" t="str">
        <f t="shared" si="18"/>
        <v>26. Verv. informaticaproducten en van elektronische en optische producten</v>
      </c>
      <c r="B517" s="275">
        <v>26</v>
      </c>
      <c r="C517" s="99" t="s">
        <v>155</v>
      </c>
      <c r="D517" s="266"/>
      <c r="E517" s="267">
        <v>1.0029547334830398</v>
      </c>
      <c r="F517" s="267">
        <v>1.0102521800612774</v>
      </c>
      <c r="G517" s="267">
        <v>1.0073486527469964</v>
      </c>
      <c r="H517" s="267">
        <v>1.0349698934691987</v>
      </c>
      <c r="I517" s="267">
        <v>1.0021257552025062</v>
      </c>
      <c r="J517" s="267">
        <v>1.0167466785754158</v>
      </c>
      <c r="K517" s="333">
        <v>0.95508949159986822</v>
      </c>
      <c r="L517" s="333">
        <v>0.99528627270636927</v>
      </c>
      <c r="M517" s="268">
        <v>1.0260983275783953</v>
      </c>
      <c r="N517" s="267">
        <v>1.0054218062238309</v>
      </c>
      <c r="O517" s="267">
        <v>1.0054218062238303</v>
      </c>
      <c r="P517" s="267">
        <v>1.0054218062238311</v>
      </c>
      <c r="Q517" s="267">
        <v>1.0054218062238305</v>
      </c>
      <c r="R517" s="267">
        <v>1.0054218062238298</v>
      </c>
      <c r="S517" s="267">
        <v>1.0054218062238309</v>
      </c>
      <c r="T517" s="268">
        <v>1.0054218062238303</v>
      </c>
      <c r="U517" s="267">
        <v>1.0116585507034095</v>
      </c>
      <c r="V517" s="267">
        <v>1.011658550703409</v>
      </c>
      <c r="W517" s="267">
        <v>1.0116585507034086</v>
      </c>
      <c r="X517" s="267">
        <v>1.0116585507034097</v>
      </c>
      <c r="Y517" s="267">
        <v>1.0116585507034084</v>
      </c>
      <c r="Z517" s="267">
        <v>1.0116585507034095</v>
      </c>
      <c r="AA517" s="267">
        <v>1.0116585507034099</v>
      </c>
      <c r="BJ517" s="275"/>
    </row>
    <row r="518" spans="1:62" x14ac:dyDescent="0.25">
      <c r="A518" t="str">
        <f t="shared" si="18"/>
        <v>26. Verv. informaticaproducten en van elektronische en optische producten</v>
      </c>
      <c r="B518" s="275">
        <v>26</v>
      </c>
      <c r="C518" s="99" t="s">
        <v>8</v>
      </c>
      <c r="D518" s="70">
        <v>6</v>
      </c>
      <c r="E518" s="70">
        <v>18</v>
      </c>
      <c r="F518" s="70">
        <v>5</v>
      </c>
      <c r="G518" s="70">
        <v>10</v>
      </c>
      <c r="H518" s="70">
        <v>13</v>
      </c>
      <c r="I518" s="70">
        <v>10</v>
      </c>
      <c r="J518" s="70">
        <v>14</v>
      </c>
      <c r="K518" s="69">
        <v>5</v>
      </c>
      <c r="L518" s="69">
        <v>7</v>
      </c>
      <c r="M518" s="265">
        <v>11.442375899477515</v>
      </c>
      <c r="N518" s="70">
        <v>12.402204202348827</v>
      </c>
      <c r="O518" s="70">
        <v>12.816739034737409</v>
      </c>
      <c r="P518" s="70">
        <v>13.602473988531832</v>
      </c>
      <c r="Q518" s="70">
        <v>14.333984185676576</v>
      </c>
      <c r="R518" s="70">
        <v>15.017290982939285</v>
      </c>
      <c r="S518" s="70">
        <v>15.584275977501415</v>
      </c>
      <c r="T518" s="265">
        <v>15.486172242166161</v>
      </c>
      <c r="U518" s="70">
        <v>12.479136469099755</v>
      </c>
      <c r="V518" s="70">
        <v>12.97623955078215</v>
      </c>
      <c r="W518" s="70">
        <v>13.857180473334406</v>
      </c>
      <c r="X518" s="70">
        <v>14.692968462940113</v>
      </c>
      <c r="Y518" s="70">
        <v>15.488875102457975</v>
      </c>
      <c r="Z518" s="70">
        <v>16.173371731373962</v>
      </c>
      <c r="AA518" s="70">
        <v>16.171253301934712</v>
      </c>
      <c r="BJ518" s="275"/>
    </row>
    <row r="519" spans="1:62" x14ac:dyDescent="0.25">
      <c r="A519" t="str">
        <f t="shared" si="18"/>
        <v>26. Verv. informaticaproducten en van elektronische en optische producten</v>
      </c>
      <c r="B519" s="275">
        <v>26</v>
      </c>
      <c r="C519" s="99" t="s">
        <v>9</v>
      </c>
      <c r="D519" s="70">
        <v>304</v>
      </c>
      <c r="E519" s="70">
        <v>300</v>
      </c>
      <c r="F519" s="70">
        <v>298</v>
      </c>
      <c r="G519" s="70">
        <v>289</v>
      </c>
      <c r="H519" s="70">
        <v>280</v>
      </c>
      <c r="I519" s="70">
        <v>283</v>
      </c>
      <c r="J519" s="70">
        <v>266</v>
      </c>
      <c r="K519" s="69">
        <v>243</v>
      </c>
      <c r="L519" s="69">
        <v>260</v>
      </c>
      <c r="M519" s="265">
        <v>328.05811811797469</v>
      </c>
      <c r="N519" s="70">
        <v>355.57683184688733</v>
      </c>
      <c r="O519" s="70">
        <v>367.46173391639184</v>
      </c>
      <c r="P519" s="70">
        <v>389.98911219392971</v>
      </c>
      <c r="Q519" s="70">
        <v>410.96184205070449</v>
      </c>
      <c r="R519" s="70">
        <v>430.55255852222518</v>
      </c>
      <c r="S519" s="70">
        <v>446.80827603677352</v>
      </c>
      <c r="T519" s="265">
        <v>443.99559735210477</v>
      </c>
      <c r="U519" s="70">
        <v>357.78251490384866</v>
      </c>
      <c r="V519" s="70">
        <v>372.03468621162915</v>
      </c>
      <c r="W519" s="70">
        <v>397.29166288889439</v>
      </c>
      <c r="X519" s="70">
        <v>421.2540844545216</v>
      </c>
      <c r="Y519" s="70">
        <v>444.07308958524402</v>
      </c>
      <c r="Z519" s="70">
        <v>463.69791907109663</v>
      </c>
      <c r="AA519" s="70">
        <v>463.63718273615086</v>
      </c>
      <c r="BJ519" s="275"/>
    </row>
    <row r="520" spans="1:62" x14ac:dyDescent="0.25">
      <c r="A520" t="str">
        <f t="shared" si="18"/>
        <v>26. Verv. informaticaproducten en van elektronische en optische producten</v>
      </c>
      <c r="B520" s="275">
        <v>26</v>
      </c>
      <c r="C520" s="99" t="s">
        <v>10</v>
      </c>
      <c r="D520" s="70">
        <v>796</v>
      </c>
      <c r="E520" s="70">
        <v>791</v>
      </c>
      <c r="F520" s="70">
        <v>816</v>
      </c>
      <c r="G520" s="70">
        <v>796</v>
      </c>
      <c r="H520" s="70">
        <v>832</v>
      </c>
      <c r="I520" s="70">
        <v>843</v>
      </c>
      <c r="J520" s="70">
        <v>785</v>
      </c>
      <c r="K520" s="69">
        <v>695</v>
      </c>
      <c r="L520" s="69">
        <v>711</v>
      </c>
      <c r="M520" s="265">
        <v>918.64074692964368</v>
      </c>
      <c r="N520" s="70">
        <v>995.69968965448243</v>
      </c>
      <c r="O520" s="70">
        <v>1028.9802418229522</v>
      </c>
      <c r="P520" s="70">
        <v>1092.0622582838341</v>
      </c>
      <c r="Q520" s="70">
        <v>1150.7908894523293</v>
      </c>
      <c r="R520" s="70">
        <v>1205.6495544825686</v>
      </c>
      <c r="S520" s="70">
        <v>1251.1694293300852</v>
      </c>
      <c r="T520" s="265">
        <v>1243.2932601239081</v>
      </c>
      <c r="U520" s="70">
        <v>1001.8761267521563</v>
      </c>
      <c r="V520" s="70">
        <v>1041.7855957531351</v>
      </c>
      <c r="W520" s="70">
        <v>1112.5111368648588</v>
      </c>
      <c r="X520" s="70">
        <v>1179.6116158030895</v>
      </c>
      <c r="Y520" s="70">
        <v>1243.5102568052907</v>
      </c>
      <c r="Z520" s="70">
        <v>1298.464446388148</v>
      </c>
      <c r="AA520" s="70">
        <v>1298.2943702064629</v>
      </c>
      <c r="BJ520" s="275"/>
    </row>
    <row r="521" spans="1:62" x14ac:dyDescent="0.25">
      <c r="A521" t="str">
        <f t="shared" si="18"/>
        <v>26. Verv. informaticaproducten en van elektronische en optische producten</v>
      </c>
      <c r="B521" s="275">
        <v>26</v>
      </c>
      <c r="C521" s="99" t="s">
        <v>11</v>
      </c>
      <c r="D521" s="70">
        <v>1081</v>
      </c>
      <c r="E521" s="70">
        <v>1049</v>
      </c>
      <c r="F521" s="70">
        <v>982</v>
      </c>
      <c r="G521" s="70">
        <v>965</v>
      </c>
      <c r="H521" s="70">
        <v>986</v>
      </c>
      <c r="I521" s="70">
        <v>986</v>
      </c>
      <c r="J521" s="70">
        <v>1004</v>
      </c>
      <c r="K521" s="69">
        <v>983</v>
      </c>
      <c r="L521" s="69">
        <v>943</v>
      </c>
      <c r="M521" s="265">
        <v>938.95864377060968</v>
      </c>
      <c r="N521" s="70">
        <v>946.57569313166164</v>
      </c>
      <c r="O521" s="70">
        <v>983.61152909016721</v>
      </c>
      <c r="P521" s="70">
        <v>1030.8478452616057</v>
      </c>
      <c r="Q521" s="70">
        <v>1114.8368966466332</v>
      </c>
      <c r="R521" s="70">
        <v>1197.037510290711</v>
      </c>
      <c r="S521" s="70">
        <v>1263.2457017617774</v>
      </c>
      <c r="T521" s="265">
        <v>1322.2029246966886</v>
      </c>
      <c r="U521" s="70">
        <v>952.44740855706584</v>
      </c>
      <c r="V521" s="70">
        <v>995.85228284603534</v>
      </c>
      <c r="W521" s="70">
        <v>1050.1504832416001</v>
      </c>
      <c r="X521" s="70">
        <v>1142.7571812252447</v>
      </c>
      <c r="Y521" s="70">
        <v>1234.6277708085752</v>
      </c>
      <c r="Z521" s="70">
        <v>1310.9972097612485</v>
      </c>
      <c r="AA521" s="70">
        <v>1380.6948597414148</v>
      </c>
      <c r="BJ521" s="275"/>
    </row>
    <row r="522" spans="1:62" x14ac:dyDescent="0.25">
      <c r="A522" t="str">
        <f t="shared" si="18"/>
        <v>26. Verv. informaticaproducten en van elektronische en optische producten</v>
      </c>
      <c r="B522" s="275">
        <v>26</v>
      </c>
      <c r="C522" s="99" t="s">
        <v>12</v>
      </c>
      <c r="D522" s="70">
        <v>1402</v>
      </c>
      <c r="E522" s="70">
        <v>1349</v>
      </c>
      <c r="F522" s="70">
        <v>1312</v>
      </c>
      <c r="G522" s="70">
        <v>1230</v>
      </c>
      <c r="H522" s="70">
        <v>1203</v>
      </c>
      <c r="I522" s="70">
        <v>1098</v>
      </c>
      <c r="J522" s="70">
        <v>1092</v>
      </c>
      <c r="K522" s="69">
        <v>958</v>
      </c>
      <c r="L522" s="69">
        <v>934</v>
      </c>
      <c r="M522" s="265">
        <v>910.05227363329777</v>
      </c>
      <c r="N522" s="70">
        <v>921.02380903169387</v>
      </c>
      <c r="O522" s="70">
        <v>937.8570846744077</v>
      </c>
      <c r="P522" s="70">
        <v>953.58491529081346</v>
      </c>
      <c r="Q522" s="70">
        <v>927.87505687100725</v>
      </c>
      <c r="R522" s="70">
        <v>923.8985206661489</v>
      </c>
      <c r="S522" s="70">
        <v>931.3933988305979</v>
      </c>
      <c r="T522" s="265">
        <v>967.83521049153501</v>
      </c>
      <c r="U522" s="70">
        <v>926.73702324783756</v>
      </c>
      <c r="V522" s="70">
        <v>949.52843793956754</v>
      </c>
      <c r="W522" s="70">
        <v>971.44080400188818</v>
      </c>
      <c r="X522" s="70">
        <v>951.11301725710484</v>
      </c>
      <c r="Y522" s="70">
        <v>952.91146786734055</v>
      </c>
      <c r="Z522" s="70">
        <v>966.60067424256783</v>
      </c>
      <c r="AA522" s="70">
        <v>1010.6505402784185</v>
      </c>
      <c r="BJ522" s="275"/>
    </row>
    <row r="523" spans="1:62" x14ac:dyDescent="0.25">
      <c r="A523" t="str">
        <f t="shared" si="18"/>
        <v>26. Verv. informaticaproducten en van elektronische en optische producten</v>
      </c>
      <c r="B523" s="275">
        <v>26</v>
      </c>
      <c r="C523" s="99" t="s">
        <v>13</v>
      </c>
      <c r="D523" s="70">
        <v>1402</v>
      </c>
      <c r="E523" s="70">
        <v>1396</v>
      </c>
      <c r="F523" s="70">
        <v>1415</v>
      </c>
      <c r="G523" s="70">
        <v>1430</v>
      </c>
      <c r="H523" s="70">
        <v>1445</v>
      </c>
      <c r="I523" s="70">
        <v>1391</v>
      </c>
      <c r="J523" s="70">
        <v>1359</v>
      </c>
      <c r="K523" s="69">
        <v>1241</v>
      </c>
      <c r="L523" s="69">
        <v>1173</v>
      </c>
      <c r="M523" s="265">
        <v>1112.3968645944801</v>
      </c>
      <c r="N523" s="70">
        <v>1046.2115112301763</v>
      </c>
      <c r="O523" s="70">
        <v>1004.2102258287745</v>
      </c>
      <c r="P523" s="70">
        <v>947.66202761819977</v>
      </c>
      <c r="Q523" s="70">
        <v>919.01940945654371</v>
      </c>
      <c r="R523" s="70">
        <v>895.4557848919253</v>
      </c>
      <c r="S523" s="70">
        <v>906.25134590120319</v>
      </c>
      <c r="T523" s="265">
        <v>922.81462967035316</v>
      </c>
      <c r="U523" s="70">
        <v>1052.7012788349223</v>
      </c>
      <c r="V523" s="70">
        <v>1016.7073242563057</v>
      </c>
      <c r="W523" s="70">
        <v>965.40701018821176</v>
      </c>
      <c r="X523" s="70">
        <v>942.03558655157576</v>
      </c>
      <c r="Y523" s="70">
        <v>923.57555218989603</v>
      </c>
      <c r="Z523" s="70">
        <v>940.50823538278235</v>
      </c>
      <c r="AA523" s="70">
        <v>963.63832803676257</v>
      </c>
      <c r="BJ523" s="275"/>
    </row>
    <row r="524" spans="1:62" x14ac:dyDescent="0.25">
      <c r="A524" t="str">
        <f t="shared" si="18"/>
        <v>26. Verv. informaticaproducten en van elektronische en optische producten</v>
      </c>
      <c r="B524" s="275">
        <v>26</v>
      </c>
      <c r="C524" s="99" t="s">
        <v>14</v>
      </c>
      <c r="D524" s="70">
        <v>1429</v>
      </c>
      <c r="E524" s="70">
        <v>1406</v>
      </c>
      <c r="F524" s="70">
        <v>1361</v>
      </c>
      <c r="G524" s="70">
        <v>1332</v>
      </c>
      <c r="H524" s="70">
        <v>1355</v>
      </c>
      <c r="I524" s="70">
        <v>1356</v>
      </c>
      <c r="J524" s="70">
        <v>1375</v>
      </c>
      <c r="K524" s="69">
        <v>1359</v>
      </c>
      <c r="L524" s="69">
        <v>1340</v>
      </c>
      <c r="M524" s="265">
        <v>1334.6768832365674</v>
      </c>
      <c r="N524" s="70">
        <v>1302.5482347794505</v>
      </c>
      <c r="O524" s="70">
        <v>1264.6710634944229</v>
      </c>
      <c r="P524" s="70">
        <v>1211.2305290495117</v>
      </c>
      <c r="Q524" s="70">
        <v>1154.186046351741</v>
      </c>
      <c r="R524" s="70">
        <v>1094.5549353114884</v>
      </c>
      <c r="S524" s="70">
        <v>1029.4311404897162</v>
      </c>
      <c r="T524" s="265">
        <v>988.10352110426402</v>
      </c>
      <c r="U524" s="70">
        <v>1310.6280878941909</v>
      </c>
      <c r="V524" s="70">
        <v>1280.4095197981287</v>
      </c>
      <c r="W524" s="70">
        <v>1233.9108348968082</v>
      </c>
      <c r="X524" s="70">
        <v>1183.0918019539595</v>
      </c>
      <c r="Y524" s="70">
        <v>1128.9269619320085</v>
      </c>
      <c r="Z524" s="70">
        <v>1068.34430621151</v>
      </c>
      <c r="AA524" s="70">
        <v>1031.8154853529854</v>
      </c>
      <c r="BJ524" s="275"/>
    </row>
    <row r="525" spans="1:62" x14ac:dyDescent="0.25">
      <c r="A525" t="str">
        <f t="shared" si="18"/>
        <v>26. Verv. informaticaproducten en van elektronische en optische producten</v>
      </c>
      <c r="B525" s="275">
        <v>26</v>
      </c>
      <c r="C525" s="99" t="s">
        <v>15</v>
      </c>
      <c r="D525" s="70">
        <v>1236</v>
      </c>
      <c r="E525" s="70">
        <v>1304</v>
      </c>
      <c r="F525" s="70">
        <v>1393</v>
      </c>
      <c r="G525" s="70">
        <v>1444</v>
      </c>
      <c r="H525" s="70">
        <v>1490</v>
      </c>
      <c r="I525" s="70">
        <v>1431</v>
      </c>
      <c r="J525" s="70">
        <v>1428</v>
      </c>
      <c r="K525" s="69">
        <v>1329</v>
      </c>
      <c r="L525" s="69">
        <v>1281</v>
      </c>
      <c r="M525" s="265">
        <v>1249.8632968392294</v>
      </c>
      <c r="N525" s="70">
        <v>1271.3096629733329</v>
      </c>
      <c r="O525" s="70">
        <v>1275.4505835251259</v>
      </c>
      <c r="P525" s="70">
        <v>1292.2507658775937</v>
      </c>
      <c r="Q525" s="70">
        <v>1305.7369140722428</v>
      </c>
      <c r="R525" s="70">
        <v>1300.4961547448793</v>
      </c>
      <c r="S525" s="70">
        <v>1269.220758285152</v>
      </c>
      <c r="T525" s="265">
        <v>1231.8448849561482</v>
      </c>
      <c r="U525" s="70">
        <v>1279.195739715753</v>
      </c>
      <c r="V525" s="70">
        <v>1291.3231877585781</v>
      </c>
      <c r="W525" s="70">
        <v>1316.4481766087335</v>
      </c>
      <c r="X525" s="70">
        <v>1338.4381516571802</v>
      </c>
      <c r="Y525" s="70">
        <v>1341.3353004183255</v>
      </c>
      <c r="Z525" s="70">
        <v>1317.1981273019817</v>
      </c>
      <c r="AA525" s="70">
        <v>1286.3395390294349</v>
      </c>
      <c r="BJ525" s="275"/>
    </row>
    <row r="526" spans="1:62" x14ac:dyDescent="0.25">
      <c r="A526" t="str">
        <f t="shared" si="18"/>
        <v>26. Verv. informaticaproducten en van elektronische en optische producten</v>
      </c>
      <c r="B526" s="275">
        <v>26</v>
      </c>
      <c r="C526" s="99" t="s">
        <v>16</v>
      </c>
      <c r="D526" s="70">
        <v>624</v>
      </c>
      <c r="E526" s="70">
        <v>686</v>
      </c>
      <c r="F526" s="70">
        <v>791</v>
      </c>
      <c r="G526" s="70">
        <v>926</v>
      </c>
      <c r="H526" s="70">
        <v>1057</v>
      </c>
      <c r="I526" s="70">
        <v>1174</v>
      </c>
      <c r="J526" s="70">
        <v>1308</v>
      </c>
      <c r="K526" s="69">
        <v>1358</v>
      </c>
      <c r="L526" s="69">
        <v>1389</v>
      </c>
      <c r="M526" s="265">
        <v>1383.6057765213634</v>
      </c>
      <c r="N526" s="70">
        <v>1303.182868890518</v>
      </c>
      <c r="O526" s="70">
        <v>1245.2252635751397</v>
      </c>
      <c r="P526" s="70">
        <v>1211.5503843787199</v>
      </c>
      <c r="Q526" s="70">
        <v>1178.7241135440879</v>
      </c>
      <c r="R526" s="70">
        <v>1153.6755390052972</v>
      </c>
      <c r="S526" s="70">
        <v>1175.3760552475278</v>
      </c>
      <c r="T526" s="265">
        <v>1177.2419199218041</v>
      </c>
      <c r="U526" s="70">
        <v>1311.2666587119863</v>
      </c>
      <c r="V526" s="70">
        <v>1260.7217226661671</v>
      </c>
      <c r="W526" s="70">
        <v>1234.2366795208034</v>
      </c>
      <c r="X526" s="70">
        <v>1208.2444073097638</v>
      </c>
      <c r="Y526" s="70">
        <v>1189.9041147111373</v>
      </c>
      <c r="Z526" s="70">
        <v>1219.8060335377872</v>
      </c>
      <c r="AA526" s="70">
        <v>1229.3210347277193</v>
      </c>
      <c r="BJ526" s="275"/>
    </row>
    <row r="527" spans="1:62" x14ac:dyDescent="0.25">
      <c r="A527" t="str">
        <f t="shared" si="18"/>
        <v>26. Verv. informaticaproducten en van elektronische en optische producten</v>
      </c>
      <c r="B527" s="275">
        <v>26</v>
      </c>
      <c r="C527" s="99" t="s">
        <v>17</v>
      </c>
      <c r="D527" s="70">
        <v>172</v>
      </c>
      <c r="E527" s="70">
        <v>177</v>
      </c>
      <c r="F527" s="70">
        <v>185</v>
      </c>
      <c r="G527" s="70">
        <v>201</v>
      </c>
      <c r="H527" s="70">
        <v>268</v>
      </c>
      <c r="I527" s="70">
        <v>367</v>
      </c>
      <c r="J527" s="70">
        <v>457</v>
      </c>
      <c r="K527" s="69">
        <v>499</v>
      </c>
      <c r="L527" s="69">
        <v>594</v>
      </c>
      <c r="M527" s="265">
        <v>662.22839305431603</v>
      </c>
      <c r="N527" s="70">
        <v>729.54663713832645</v>
      </c>
      <c r="O527" s="70">
        <v>761.63612542254759</v>
      </c>
      <c r="P527" s="70">
        <v>774.45028125513045</v>
      </c>
      <c r="Q527" s="70">
        <v>770.74115363393275</v>
      </c>
      <c r="R527" s="70">
        <v>767.30377696378127</v>
      </c>
      <c r="S527" s="70">
        <v>722.99265574754156</v>
      </c>
      <c r="T527" s="265">
        <v>686.28916411667058</v>
      </c>
      <c r="U527" s="70">
        <v>734.07209693400807</v>
      </c>
      <c r="V527" s="70">
        <v>771.11446111417422</v>
      </c>
      <c r="W527" s="70">
        <v>788.95187184513543</v>
      </c>
      <c r="X527" s="70">
        <v>790.04380894668395</v>
      </c>
      <c r="Y527" s="70">
        <v>791.39921977526456</v>
      </c>
      <c r="Z527" s="70">
        <v>750.32224771554831</v>
      </c>
      <c r="AA527" s="70">
        <v>716.64939132507789</v>
      </c>
      <c r="BJ527" s="275"/>
    </row>
    <row r="528" spans="1:62" x14ac:dyDescent="0.25">
      <c r="A528" t="str">
        <f t="shared" si="18"/>
        <v>26. Verv. informaticaproducten en van elektronische en optische producten</v>
      </c>
      <c r="B528" s="275">
        <v>26</v>
      </c>
      <c r="C528" s="99" t="s">
        <v>156</v>
      </c>
      <c r="D528" s="70">
        <v>9</v>
      </c>
      <c r="E528" s="70">
        <v>10</v>
      </c>
      <c r="F528" s="70">
        <v>15</v>
      </c>
      <c r="G528" s="70">
        <v>13</v>
      </c>
      <c r="H528" s="70">
        <v>9</v>
      </c>
      <c r="I528" s="70">
        <v>18</v>
      </c>
      <c r="J528" s="70">
        <v>19</v>
      </c>
      <c r="K528" s="69">
        <v>28</v>
      </c>
      <c r="L528" s="69">
        <v>25</v>
      </c>
      <c r="M528" s="265">
        <v>33.009849249211427</v>
      </c>
      <c r="N528" s="70">
        <v>47.01762159537067</v>
      </c>
      <c r="O528" s="70">
        <v>97.596839269225327</v>
      </c>
      <c r="P528" s="70">
        <v>110.97203994311812</v>
      </c>
      <c r="Q528" s="70">
        <v>129.94549210245526</v>
      </c>
      <c r="R528" s="70">
        <v>142.72473062042923</v>
      </c>
      <c r="S528" s="70">
        <v>164.37470878705264</v>
      </c>
      <c r="T528" s="265">
        <v>226.49013013961024</v>
      </c>
      <c r="U528" s="70">
        <v>47.309277187195541</v>
      </c>
      <c r="V528" s="70">
        <v>98.811402988248261</v>
      </c>
      <c r="W528" s="70">
        <v>113.04999269120761</v>
      </c>
      <c r="X528" s="70">
        <v>133.19988306325098</v>
      </c>
      <c r="Y528" s="70">
        <v>147.20667856294693</v>
      </c>
      <c r="Z528" s="70">
        <v>170.5881795398991</v>
      </c>
      <c r="AA528" s="70">
        <v>236.50965568515909</v>
      </c>
      <c r="BJ528" s="275"/>
    </row>
    <row r="529" spans="1:62" x14ac:dyDescent="0.25">
      <c r="A529" t="str">
        <f t="shared" si="18"/>
        <v>26. Verv. informaticaproducten en van elektronische en optische producten</v>
      </c>
      <c r="B529" s="275">
        <v>26</v>
      </c>
      <c r="C529" s="99" t="s">
        <v>6</v>
      </c>
      <c r="D529" s="70">
        <v>805</v>
      </c>
      <c r="E529" s="70">
        <v>873</v>
      </c>
      <c r="F529" s="70">
        <v>991</v>
      </c>
      <c r="G529" s="70">
        <v>1140</v>
      </c>
      <c r="H529" s="70">
        <v>1334</v>
      </c>
      <c r="I529" s="70">
        <v>1559</v>
      </c>
      <c r="J529" s="70">
        <v>1784</v>
      </c>
      <c r="K529" s="69">
        <v>1885</v>
      </c>
      <c r="L529" s="69">
        <v>2008</v>
      </c>
      <c r="M529" s="265">
        <v>2078.844018824891</v>
      </c>
      <c r="N529" s="70">
        <v>2079.747127624215</v>
      </c>
      <c r="O529" s="70">
        <v>2104.4582282669126</v>
      </c>
      <c r="P529" s="70">
        <v>2096.9727055769686</v>
      </c>
      <c r="Q529" s="70">
        <v>2079.4107592804758</v>
      </c>
      <c r="R529" s="70">
        <v>2063.7040465895079</v>
      </c>
      <c r="S529" s="70">
        <v>2062.7434197821217</v>
      </c>
      <c r="T529" s="265">
        <v>2090.0212141780848</v>
      </c>
      <c r="U529" s="70">
        <v>2092.64803283319</v>
      </c>
      <c r="V529" s="70">
        <v>2130.6475867685895</v>
      </c>
      <c r="W529" s="70">
        <v>2136.2385440571466</v>
      </c>
      <c r="X529" s="70">
        <v>2131.4880993196989</v>
      </c>
      <c r="Y529" s="70">
        <v>2128.5100130493488</v>
      </c>
      <c r="Z529" s="70">
        <v>2140.7164607932345</v>
      </c>
      <c r="AA529" s="70">
        <v>2182.4800817379564</v>
      </c>
      <c r="BJ529" s="275"/>
    </row>
    <row r="530" spans="1:62" x14ac:dyDescent="0.25">
      <c r="A530" t="str">
        <f t="shared" si="18"/>
        <v>26. Verv. informaticaproducten en van elektronische en optische producten</v>
      </c>
      <c r="B530" s="275">
        <v>26</v>
      </c>
      <c r="C530" s="99" t="s">
        <v>157</v>
      </c>
      <c r="D530" s="267">
        <v>1.0019277907167259</v>
      </c>
      <c r="E530" s="266"/>
      <c r="F530" s="266"/>
      <c r="G530" s="266"/>
      <c r="H530" s="266"/>
      <c r="I530" s="266"/>
      <c r="J530" s="266"/>
      <c r="K530" s="334"/>
      <c r="L530" s="334"/>
      <c r="M530" s="269"/>
      <c r="N530" s="266"/>
      <c r="O530" s="266"/>
      <c r="P530" s="266"/>
      <c r="Q530" s="266"/>
      <c r="R530" s="266"/>
      <c r="S530" s="266"/>
      <c r="T530" s="269"/>
      <c r="U530" s="266"/>
      <c r="V530" s="266"/>
      <c r="W530" s="266"/>
      <c r="X530" s="266"/>
      <c r="Y530" s="266"/>
      <c r="Z530" s="266"/>
      <c r="AA530" s="266"/>
      <c r="BJ530" s="275"/>
    </row>
    <row r="531" spans="1:62" x14ac:dyDescent="0.25">
      <c r="A531" t="str">
        <f t="shared" si="18"/>
        <v>26. Verv. informaticaproducten en van elektronische en optische producten</v>
      </c>
      <c r="B531" s="275">
        <v>26</v>
      </c>
      <c r="C531" s="99" t="s">
        <v>158</v>
      </c>
      <c r="D531" s="266"/>
      <c r="E531" s="267">
        <v>-5.1347138315693819E-4</v>
      </c>
      <c r="F531" s="267">
        <v>-4.162194672275743E-3</v>
      </c>
      <c r="G531" s="267">
        <v>-2.7104310151352395E-3</v>
      </c>
      <c r="H531" s="267">
        <v>-1.6521051376236384E-2</v>
      </c>
      <c r="I531" s="267">
        <v>-9.8982242890177652E-5</v>
      </c>
      <c r="J531" s="267">
        <v>-7.4094439293449499E-3</v>
      </c>
      <c r="K531" s="333">
        <v>2.3419149558428831E-2</v>
      </c>
      <c r="L531" s="333">
        <v>3.3207590051783087E-3</v>
      </c>
      <c r="M531" s="268">
        <v>-1.2085268430834684E-2</v>
      </c>
      <c r="N531" s="267">
        <v>-1.7470077535525208E-3</v>
      </c>
      <c r="O531" s="267">
        <v>-1.7470077535521877E-3</v>
      </c>
      <c r="P531" s="267">
        <v>-1.7470077535526318E-3</v>
      </c>
      <c r="Q531" s="267">
        <v>-1.7470077535522988E-3</v>
      </c>
      <c r="R531" s="267">
        <v>-1.7470077535519657E-3</v>
      </c>
      <c r="S531" s="267">
        <v>-1.7470077535525208E-3</v>
      </c>
      <c r="T531" s="268">
        <v>-1.7470077535521877E-3</v>
      </c>
      <c r="U531" s="267">
        <v>-4.8653799933418007E-3</v>
      </c>
      <c r="V531" s="267">
        <v>-4.8653799933415787E-3</v>
      </c>
      <c r="W531" s="267">
        <v>-4.8653799933413566E-3</v>
      </c>
      <c r="X531" s="267">
        <v>-4.8653799933419117E-3</v>
      </c>
      <c r="Y531" s="267">
        <v>-4.8653799933412456E-3</v>
      </c>
      <c r="Z531" s="267">
        <v>-4.8653799933418007E-3</v>
      </c>
      <c r="AA531" s="267">
        <v>-4.8653799933420228E-3</v>
      </c>
      <c r="BJ531" s="275"/>
    </row>
    <row r="532" spans="1:62" x14ac:dyDescent="0.25">
      <c r="A532" t="str">
        <f t="shared" si="18"/>
        <v>26. Verv. informaticaproducten en van elektronische en optische producten</v>
      </c>
      <c r="B532" s="275">
        <v>26</v>
      </c>
      <c r="C532" s="99" t="s">
        <v>159</v>
      </c>
      <c r="D532" s="270"/>
      <c r="E532" s="70">
        <v>1.8073766880409277</v>
      </c>
      <c r="F532" s="70">
        <v>5.3564530449186449</v>
      </c>
      <c r="G532" s="70">
        <v>1.4951624418742149</v>
      </c>
      <c r="H532" s="70">
        <v>2.8522186801374181</v>
      </c>
      <c r="I532" s="70">
        <v>3.9213711829121447</v>
      </c>
      <c r="J532" s="70">
        <v>2.9433347546063326</v>
      </c>
      <c r="K532" s="69">
        <v>4.5522689652776984</v>
      </c>
      <c r="L532" s="69">
        <v>1.5253183919757827</v>
      </c>
      <c r="M532" s="265">
        <v>2.0276035567140047</v>
      </c>
      <c r="N532" s="70">
        <v>3.4326659892504234</v>
      </c>
      <c r="O532" s="70">
        <v>3.72061055598475</v>
      </c>
      <c r="P532" s="70">
        <v>3.8449693109322105</v>
      </c>
      <c r="Q532" s="70">
        <v>4.0806865847003779</v>
      </c>
      <c r="R532" s="70">
        <v>4.3001366531641612</v>
      </c>
      <c r="S532" s="70">
        <v>4.5051258987363463</v>
      </c>
      <c r="T532" s="265">
        <v>4.675219079064191</v>
      </c>
      <c r="U532" s="70">
        <v>3.3969844018882589</v>
      </c>
      <c r="V532" s="70">
        <v>3.7047753287411673</v>
      </c>
      <c r="W532" s="70">
        <v>3.852354068457525</v>
      </c>
      <c r="X532" s="70">
        <v>4.1138856418986345</v>
      </c>
      <c r="Y532" s="70">
        <v>4.3620123237100481</v>
      </c>
      <c r="Z532" s="70">
        <v>4.5982991284395487</v>
      </c>
      <c r="AA532" s="70">
        <v>4.8015108033574156</v>
      </c>
      <c r="BJ532" s="275"/>
    </row>
    <row r="533" spans="1:62" x14ac:dyDescent="0.25">
      <c r="A533" t="str">
        <f t="shared" si="18"/>
        <v>26. Verv. informaticaproducten en van elektronische en optische producten</v>
      </c>
      <c r="B533" s="275">
        <v>26</v>
      </c>
      <c r="C533" s="99" t="s">
        <v>160</v>
      </c>
      <c r="D533" s="270"/>
      <c r="E533" s="70">
        <v>64.833618673634291</v>
      </c>
      <c r="F533" s="70">
        <v>62.885927756982404</v>
      </c>
      <c r="G533" s="70">
        <v>62.899313808430392</v>
      </c>
      <c r="H533" s="70">
        <v>57.008400818448429</v>
      </c>
      <c r="I533" s="70">
        <v>59.83123205341154</v>
      </c>
      <c r="J533" s="70">
        <v>58.403420311002819</v>
      </c>
      <c r="K533" s="69">
        <v>63.095493509891817</v>
      </c>
      <c r="L533" s="69">
        <v>52.755959226777087</v>
      </c>
      <c r="M533" s="265">
        <v>52.44113821215943</v>
      </c>
      <c r="N533" s="70">
        <v>69.559785395654686</v>
      </c>
      <c r="O533" s="70">
        <v>75.394714378144556</v>
      </c>
      <c r="P533" s="70">
        <v>77.914728947958551</v>
      </c>
      <c r="Q533" s="70">
        <v>82.691320387005916</v>
      </c>
      <c r="R533" s="70">
        <v>87.138272031938882</v>
      </c>
      <c r="S533" s="70">
        <v>91.292188543207672</v>
      </c>
      <c r="T533" s="265">
        <v>94.738968730362743</v>
      </c>
      <c r="U533" s="70">
        <v>68.536778067078075</v>
      </c>
      <c r="V533" s="70">
        <v>74.746697203901959</v>
      </c>
      <c r="W533" s="70">
        <v>77.724212003715834</v>
      </c>
      <c r="X533" s="70">
        <v>83.000813037415966</v>
      </c>
      <c r="Y533" s="70">
        <v>88.006960052508731</v>
      </c>
      <c r="Z533" s="70">
        <v>92.774228423515311</v>
      </c>
      <c r="AA533" s="70">
        <v>96.874180562460424</v>
      </c>
      <c r="BJ533" s="275"/>
    </row>
    <row r="534" spans="1:62" x14ac:dyDescent="0.25">
      <c r="A534" t="str">
        <f t="shared" si="18"/>
        <v>26. Verv. informaticaproducten en van elektronische en optische producten</v>
      </c>
      <c r="B534" s="275">
        <v>26</v>
      </c>
      <c r="C534" s="99" t="s">
        <v>161</v>
      </c>
      <c r="D534" s="270"/>
      <c r="E534" s="70">
        <v>106.6088937953492</v>
      </c>
      <c r="F534" s="70">
        <v>103.0530998181578</v>
      </c>
      <c r="G534" s="70">
        <v>107.49479015764861</v>
      </c>
      <c r="H534" s="70">
        <v>93.866860120857964</v>
      </c>
      <c r="I534" s="70">
        <v>111.77525651963981</v>
      </c>
      <c r="J534" s="70">
        <v>107.0903351805979</v>
      </c>
      <c r="K534" s="69">
        <v>123.9227627523975</v>
      </c>
      <c r="L534" s="69">
        <v>95.74667603417403</v>
      </c>
      <c r="M534" s="265">
        <v>86.997230550977108</v>
      </c>
      <c r="N534" s="70">
        <v>121.90108682721262</v>
      </c>
      <c r="O534" s="70">
        <v>132.12659543796175</v>
      </c>
      <c r="P534" s="70">
        <v>136.54283268098109</v>
      </c>
      <c r="Q534" s="70">
        <v>144.913641826488</v>
      </c>
      <c r="R534" s="70">
        <v>152.70676878198407</v>
      </c>
      <c r="S534" s="70">
        <v>159.98636193243655</v>
      </c>
      <c r="T534" s="265">
        <v>166.02672344992573</v>
      </c>
      <c r="U534" s="70">
        <v>119.03642302364793</v>
      </c>
      <c r="V534" s="70">
        <v>129.82196885993082</v>
      </c>
      <c r="W534" s="70">
        <v>134.99339245563786</v>
      </c>
      <c r="X534" s="70">
        <v>144.15792762184881</v>
      </c>
      <c r="Y534" s="70">
        <v>152.85273135516618</v>
      </c>
      <c r="Z534" s="70">
        <v>161.13264457085569</v>
      </c>
      <c r="AA534" s="70">
        <v>168.25354594603436</v>
      </c>
      <c r="BJ534" s="275"/>
    </row>
    <row r="535" spans="1:62" x14ac:dyDescent="0.25">
      <c r="A535" t="str">
        <f t="shared" si="18"/>
        <v>26. Verv. informaticaproducten en van elektronische en optische producten</v>
      </c>
      <c r="B535" s="275">
        <v>26</v>
      </c>
      <c r="C535" s="99" t="s">
        <v>162</v>
      </c>
      <c r="D535" s="270"/>
      <c r="E535" s="70">
        <v>122.06036860535943</v>
      </c>
      <c r="F535" s="70">
        <v>114.61959997001227</v>
      </c>
      <c r="G535" s="70">
        <v>108.72443760297266</v>
      </c>
      <c r="H535" s="70">
        <v>93.514994006189752</v>
      </c>
      <c r="I535" s="70">
        <v>111.74219549201106</v>
      </c>
      <c r="J535" s="70">
        <v>104.53408026916667</v>
      </c>
      <c r="K535" s="69">
        <v>137.39431819665725</v>
      </c>
      <c r="L535" s="69">
        <v>114.76381474284207</v>
      </c>
      <c r="M535" s="265">
        <v>95.565989273821515</v>
      </c>
      <c r="N535" s="70">
        <v>104.86362730417407</v>
      </c>
      <c r="O535" s="70">
        <v>105.71430526603571</v>
      </c>
      <c r="P535" s="70">
        <v>109.85049606061096</v>
      </c>
      <c r="Q535" s="70">
        <v>115.12588437199894</v>
      </c>
      <c r="R535" s="70">
        <v>124.50584656788739</v>
      </c>
      <c r="S535" s="70">
        <v>133.68607465411208</v>
      </c>
      <c r="T535" s="265">
        <v>141.08025666731035</v>
      </c>
      <c r="U535" s="70">
        <v>101.93560473512962</v>
      </c>
      <c r="V535" s="70">
        <v>103.39997742583296</v>
      </c>
      <c r="W535" s="70">
        <v>108.11211479040416</v>
      </c>
      <c r="X535" s="70">
        <v>114.00685779114364</v>
      </c>
      <c r="Y535" s="70">
        <v>124.06046326579884</v>
      </c>
      <c r="Z535" s="70">
        <v>134.03415504517497</v>
      </c>
      <c r="AA535" s="70">
        <v>142.32500469501844</v>
      </c>
      <c r="BJ535" s="275"/>
    </row>
    <row r="536" spans="1:62" x14ac:dyDescent="0.25">
      <c r="A536" t="str">
        <f t="shared" si="18"/>
        <v>26. Verv. informaticaproducten en van elektronische en optische producten</v>
      </c>
      <c r="B536" s="275">
        <v>26</v>
      </c>
      <c r="C536" s="99" t="s">
        <v>163</v>
      </c>
      <c r="D536" s="270"/>
      <c r="E536" s="70">
        <v>131.42726819376685</v>
      </c>
      <c r="F536" s="70">
        <v>121.53677727113242</v>
      </c>
      <c r="G536" s="70">
        <v>120.10801397726821</v>
      </c>
      <c r="H536" s="70">
        <v>95.614200059534554</v>
      </c>
      <c r="I536" s="70">
        <v>113.27110093296025</v>
      </c>
      <c r="J536" s="70">
        <v>95.357708932271294</v>
      </c>
      <c r="K536" s="69">
        <v>128.5014526442412</v>
      </c>
      <c r="L536" s="69">
        <v>93.47870122103275</v>
      </c>
      <c r="M536" s="265">
        <v>76.747625218651748</v>
      </c>
      <c r="N536" s="70">
        <v>84.18817650649838</v>
      </c>
      <c r="O536" s="70">
        <v>85.203144091799899</v>
      </c>
      <c r="P536" s="70">
        <v>86.760376376197229</v>
      </c>
      <c r="Q536" s="70">
        <v>88.215344863570181</v>
      </c>
      <c r="R536" s="70">
        <v>85.836947312886608</v>
      </c>
      <c r="S536" s="70">
        <v>85.469081266507757</v>
      </c>
      <c r="T536" s="265">
        <v>86.162426191942089</v>
      </c>
      <c r="U536" s="70">
        <v>81.350294759643191</v>
      </c>
      <c r="V536" s="70">
        <v>82.841757765075741</v>
      </c>
      <c r="W536" s="70">
        <v>84.879100406679626</v>
      </c>
      <c r="X536" s="70">
        <v>86.837864193878062</v>
      </c>
      <c r="Y536" s="70">
        <v>85.020747209051919</v>
      </c>
      <c r="Z536" s="70">
        <v>85.181512135959636</v>
      </c>
      <c r="AA536" s="70">
        <v>86.405201154617984</v>
      </c>
      <c r="BJ536" s="275"/>
    </row>
    <row r="537" spans="1:62" x14ac:dyDescent="0.25">
      <c r="A537" t="str">
        <f t="shared" si="18"/>
        <v>26. Verv. informaticaproducten en van elektronische en optische producten</v>
      </c>
      <c r="B537" s="275">
        <v>26</v>
      </c>
      <c r="C537" s="99" t="s">
        <v>164</v>
      </c>
      <c r="D537" s="270"/>
      <c r="E537" s="70">
        <v>97.511518935645114</v>
      </c>
      <c r="F537" s="70">
        <v>92.000590871956902</v>
      </c>
      <c r="G537" s="70">
        <v>95.306993485898943</v>
      </c>
      <c r="H537" s="70">
        <v>76.568127855240547</v>
      </c>
      <c r="I537" s="70">
        <v>101.10117993322555</v>
      </c>
      <c r="J537" s="70">
        <v>87.154152145087252</v>
      </c>
      <c r="K537" s="69">
        <v>127.04522660536522</v>
      </c>
      <c r="L537" s="69">
        <v>91.071971066799634</v>
      </c>
      <c r="M537" s="265">
        <v>68.010455894394781</v>
      </c>
      <c r="N537" s="70">
        <v>75.996939211674388</v>
      </c>
      <c r="O537" s="70">
        <v>71.475275733088964</v>
      </c>
      <c r="P537" s="70">
        <v>68.605823979800675</v>
      </c>
      <c r="Q537" s="70">
        <v>64.742553488198709</v>
      </c>
      <c r="R537" s="70">
        <v>62.785741687863606</v>
      </c>
      <c r="S537" s="70">
        <v>61.175917531898008</v>
      </c>
      <c r="T537" s="265">
        <v>61.913450709032084</v>
      </c>
      <c r="U537" s="70">
        <v>72.528071709494327</v>
      </c>
      <c r="V537" s="70">
        <v>68.635930458010705</v>
      </c>
      <c r="W537" s="70">
        <v>66.289131215873667</v>
      </c>
      <c r="X537" s="70">
        <v>62.944360140123386</v>
      </c>
      <c r="Y537" s="70">
        <v>61.420547602151032</v>
      </c>
      <c r="Z537" s="70">
        <v>60.216956744824856</v>
      </c>
      <c r="AA537" s="70">
        <v>61.320964585853133</v>
      </c>
      <c r="BJ537" s="275"/>
    </row>
    <row r="538" spans="1:62" x14ac:dyDescent="0.25">
      <c r="A538" t="str">
        <f t="shared" si="18"/>
        <v>26. Verv. informaticaproducten en van elektronische en optische producten</v>
      </c>
      <c r="B538" s="275">
        <v>26</v>
      </c>
      <c r="C538" s="82" t="s">
        <v>165</v>
      </c>
      <c r="D538" s="270"/>
      <c r="E538" s="70">
        <v>72.000695019860501</v>
      </c>
      <c r="F538" s="70">
        <v>65.711726544598946</v>
      </c>
      <c r="G538" s="70">
        <v>65.584427739359086</v>
      </c>
      <c r="H538" s="70">
        <v>45.791217491523426</v>
      </c>
      <c r="I538" s="70">
        <v>68.833810358127238</v>
      </c>
      <c r="J538" s="70">
        <v>58.97162417133746</v>
      </c>
      <c r="K538" s="69">
        <v>102.18723878579884</v>
      </c>
      <c r="L538" s="69">
        <v>73.684438154423901</v>
      </c>
      <c r="M538" s="265">
        <v>52.010188965638122</v>
      </c>
      <c r="N538" s="70">
        <v>65.601817318844212</v>
      </c>
      <c r="O538" s="70">
        <v>64.022635306136053</v>
      </c>
      <c r="P538" s="70">
        <v>62.160902850584641</v>
      </c>
      <c r="Q538" s="70">
        <v>59.534202544234518</v>
      </c>
      <c r="R538" s="70">
        <v>56.730361569697067</v>
      </c>
      <c r="S538" s="70">
        <v>53.799383066872537</v>
      </c>
      <c r="T538" s="265">
        <v>50.59842907968185</v>
      </c>
      <c r="U538" s="70">
        <v>61.439797977070818</v>
      </c>
      <c r="V538" s="70">
        <v>60.332748663499054</v>
      </c>
      <c r="W538" s="70">
        <v>58.941683348517515</v>
      </c>
      <c r="X538" s="70">
        <v>56.80118789046351</v>
      </c>
      <c r="Y538" s="70">
        <v>54.461811853751072</v>
      </c>
      <c r="Z538" s="70">
        <v>51.968416733023524</v>
      </c>
      <c r="AA538" s="70">
        <v>49.179587335337445</v>
      </c>
      <c r="BJ538" s="275"/>
    </row>
    <row r="539" spans="1:62" x14ac:dyDescent="0.25">
      <c r="A539" t="str">
        <f t="shared" si="18"/>
        <v>26. Verv. informaticaproducten en van elektronische en optische producten</v>
      </c>
      <c r="B539" s="275">
        <v>26</v>
      </c>
      <c r="C539" s="82" t="s">
        <v>166</v>
      </c>
      <c r="D539" s="266"/>
      <c r="E539" s="70">
        <v>52.945499723609672</v>
      </c>
      <c r="F539" s="70">
        <v>51.100423762693787</v>
      </c>
      <c r="G539" s="70">
        <v>56.610412833777431</v>
      </c>
      <c r="H539" s="70">
        <v>38.740476497187757</v>
      </c>
      <c r="I539" s="70">
        <v>64.443474408138584</v>
      </c>
      <c r="J539" s="70">
        <v>51.430415150875383</v>
      </c>
      <c r="K539" s="69">
        <v>95.345826074580117</v>
      </c>
      <c r="L539" s="69">
        <v>62.02495523842542</v>
      </c>
      <c r="M539" s="265">
        <v>40.049655122656198</v>
      </c>
      <c r="N539" s="70">
        <v>51.997598357358072</v>
      </c>
      <c r="O539" s="70">
        <v>52.889823559335447</v>
      </c>
      <c r="P539" s="70">
        <v>53.06209673851086</v>
      </c>
      <c r="Q539" s="70">
        <v>53.76102848288938</v>
      </c>
      <c r="R539" s="70">
        <v>54.322087695514554</v>
      </c>
      <c r="S539" s="70">
        <v>54.104058332397905</v>
      </c>
      <c r="T539" s="265">
        <v>52.80291963371613</v>
      </c>
      <c r="U539" s="70">
        <v>48.100059348963114</v>
      </c>
      <c r="V539" s="70">
        <v>49.228896596027816</v>
      </c>
      <c r="W539" s="70">
        <v>49.695612413739163</v>
      </c>
      <c r="X539" s="70">
        <v>50.662528922040359</v>
      </c>
      <c r="Y539" s="70">
        <v>51.508796755961455</v>
      </c>
      <c r="Z539" s="70">
        <v>51.620291371176847</v>
      </c>
      <c r="AA539" s="70">
        <v>50.6913902166676</v>
      </c>
      <c r="BJ539" s="275"/>
    </row>
    <row r="540" spans="1:62" x14ac:dyDescent="0.25">
      <c r="A540" t="str">
        <f t="shared" si="18"/>
        <v>26. Verv. informaticaproducten en van elektronische en optische producten</v>
      </c>
      <c r="B540" s="275">
        <v>26</v>
      </c>
      <c r="C540" s="82" t="s">
        <v>167</v>
      </c>
      <c r="D540" s="266"/>
      <c r="E540" s="70">
        <v>34.332440602977911</v>
      </c>
      <c r="F540" s="70">
        <v>35.240652512194707</v>
      </c>
      <c r="G540" s="70">
        <v>41.782974990328768</v>
      </c>
      <c r="H540" s="70">
        <v>36.125442462237835</v>
      </c>
      <c r="I540" s="70">
        <v>58.594188286242179</v>
      </c>
      <c r="J540" s="70">
        <v>56.497534108813845</v>
      </c>
      <c r="K540" s="69">
        <v>103.2699456093748</v>
      </c>
      <c r="L540" s="69">
        <v>79.923959128327226</v>
      </c>
      <c r="M540" s="265">
        <v>60.349466204519715</v>
      </c>
      <c r="N540" s="70">
        <v>74.419174420892048</v>
      </c>
      <c r="O540" s="70">
        <v>70.09351570222006</v>
      </c>
      <c r="P540" s="70">
        <v>66.976184731090981</v>
      </c>
      <c r="Q540" s="70">
        <v>65.164934192067534</v>
      </c>
      <c r="R540" s="70">
        <v>63.399327242253193</v>
      </c>
      <c r="S540" s="70">
        <v>62.052054580321581</v>
      </c>
      <c r="T540" s="265">
        <v>63.219247237839056</v>
      </c>
      <c r="U540" s="70">
        <v>70.104576576575752</v>
      </c>
      <c r="V540" s="70">
        <v>66.439296111572787</v>
      </c>
      <c r="W540" s="70">
        <v>63.878283863929013</v>
      </c>
      <c r="X540" s="70">
        <v>62.53633894954222</v>
      </c>
      <c r="Y540" s="70">
        <v>61.219361766779805</v>
      </c>
      <c r="Z540" s="70">
        <v>60.290095303213334</v>
      </c>
      <c r="AA540" s="70">
        <v>61.805166571157478</v>
      </c>
      <c r="BJ540" s="275"/>
    </row>
    <row r="541" spans="1:62" x14ac:dyDescent="0.25">
      <c r="A541" t="str">
        <f t="shared" si="18"/>
        <v>26. Verv. informaticaproducten en van elektronische en optische producten</v>
      </c>
      <c r="B541" s="275">
        <v>26</v>
      </c>
      <c r="C541" s="5" t="s">
        <v>168</v>
      </c>
      <c r="D541" s="266"/>
      <c r="E541" s="70">
        <v>27.167268120403413</v>
      </c>
      <c r="F541" s="70">
        <v>27.311190264520182</v>
      </c>
      <c r="G541" s="70">
        <v>28.814170620843498</v>
      </c>
      <c r="H541" s="70">
        <v>28.530272306281066</v>
      </c>
      <c r="I541" s="70">
        <v>42.441477602778207</v>
      </c>
      <c r="J541" s="70">
        <v>55.436546681293493</v>
      </c>
      <c r="K541" s="69">
        <v>83.120007369283528</v>
      </c>
      <c r="L541" s="69">
        <v>80.729948359600812</v>
      </c>
      <c r="M541" s="265">
        <v>86.948197109026083</v>
      </c>
      <c r="N541" s="70">
        <v>103.78158411637109</v>
      </c>
      <c r="O541" s="70">
        <v>114.33140965125762</v>
      </c>
      <c r="P541" s="70">
        <v>119.36033617049073</v>
      </c>
      <c r="Q541" s="70">
        <v>121.36851553182261</v>
      </c>
      <c r="R541" s="70">
        <v>120.78723701182122</v>
      </c>
      <c r="S541" s="70">
        <v>120.24854613149226</v>
      </c>
      <c r="T541" s="265">
        <v>113.30429789021132</v>
      </c>
      <c r="U541" s="70">
        <v>101.71650947907025</v>
      </c>
      <c r="V541" s="70">
        <v>112.75151018779242</v>
      </c>
      <c r="W541" s="70">
        <v>118.44111822450208</v>
      </c>
      <c r="X541" s="70">
        <v>121.18089679142436</v>
      </c>
      <c r="Y541" s="70">
        <v>121.34861540890661</v>
      </c>
      <c r="Z541" s="70">
        <v>121.55680288597505</v>
      </c>
      <c r="AA541" s="70">
        <v>115.24748987296286</v>
      </c>
      <c r="BJ541" s="275"/>
    </row>
    <row r="542" spans="1:62" x14ac:dyDescent="0.25">
      <c r="A542" t="str">
        <f t="shared" si="18"/>
        <v>26. Verv. informaticaproducten en van elektronische en optische producten</v>
      </c>
      <c r="B542" s="275">
        <v>26</v>
      </c>
      <c r="C542" s="5" t="s">
        <v>169</v>
      </c>
      <c r="D542" s="266"/>
      <c r="E542" s="70">
        <v>2.8102322101099579</v>
      </c>
      <c r="F542" s="70">
        <v>3.0859930005643212</v>
      </c>
      <c r="G542" s="70">
        <v>4.650765955703589</v>
      </c>
      <c r="H542" s="70">
        <v>3.8511257635821288</v>
      </c>
      <c r="I542" s="70">
        <v>2.8139626123723591</v>
      </c>
      <c r="J542" s="70">
        <v>5.4963369143885323</v>
      </c>
      <c r="K542" s="69">
        <v>6.3874322414555973</v>
      </c>
      <c r="L542" s="69">
        <v>8.8503031045488125</v>
      </c>
      <c r="M542" s="265">
        <v>7.5169056574468289</v>
      </c>
      <c r="N542" s="70">
        <v>10.266541329370709</v>
      </c>
      <c r="O542" s="70">
        <v>14.623161459276208</v>
      </c>
      <c r="P542" s="70">
        <v>30.354030895714796</v>
      </c>
      <c r="Q542" s="70">
        <v>34.513912071495348</v>
      </c>
      <c r="R542" s="70">
        <v>40.414930560979293</v>
      </c>
      <c r="S542" s="70">
        <v>44.389458872580036</v>
      </c>
      <c r="T542" s="265">
        <v>51.122915725095787</v>
      </c>
      <c r="U542" s="70">
        <v>10.163604331832339</v>
      </c>
      <c r="V542" s="70">
        <v>14.566342636876003</v>
      </c>
      <c r="W542" s="70">
        <v>30.423647071632221</v>
      </c>
      <c r="X542" s="70">
        <v>34.807653520484337</v>
      </c>
      <c r="Y542" s="70">
        <v>41.01172647838014</v>
      </c>
      <c r="Z542" s="70">
        <v>45.324364392629256</v>
      </c>
      <c r="AA542" s="70">
        <v>52.523437700113959</v>
      </c>
      <c r="BJ542" s="275"/>
    </row>
    <row r="543" spans="1:62" x14ac:dyDescent="0.25">
      <c r="A543" t="str">
        <f t="shared" si="18"/>
        <v>26. Verv. informaticaproducten en van elektronische en optische producten</v>
      </c>
      <c r="B543" s="275">
        <v>26</v>
      </c>
      <c r="C543" s="5" t="s">
        <v>26</v>
      </c>
      <c r="D543" s="270"/>
      <c r="E543" s="70">
        <v>64.309940933491276</v>
      </c>
      <c r="F543" s="70">
        <v>65.637835777279207</v>
      </c>
      <c r="G543" s="70">
        <v>75.247911566875857</v>
      </c>
      <c r="H543" s="70">
        <v>68.506840532101037</v>
      </c>
      <c r="I543" s="70">
        <v>103.84962850139274</v>
      </c>
      <c r="J543" s="70">
        <v>117.43041770449588</v>
      </c>
      <c r="K543" s="69">
        <v>192.77738522011393</v>
      </c>
      <c r="L543" s="69">
        <v>169.50421059247685</v>
      </c>
      <c r="M543" s="265">
        <v>154.81456897099264</v>
      </c>
      <c r="N543" s="70">
        <v>188.46729986663385</v>
      </c>
      <c r="O543" s="70">
        <v>199.04808681275389</v>
      </c>
      <c r="P543" s="70">
        <v>216.69055179729651</v>
      </c>
      <c r="Q543" s="70">
        <v>221.04736179538551</v>
      </c>
      <c r="R543" s="70">
        <v>224.60149481505371</v>
      </c>
      <c r="S543" s="70">
        <v>226.69005958439388</v>
      </c>
      <c r="T543" s="265">
        <v>227.64646085314618</v>
      </c>
      <c r="U543" s="70">
        <v>181.98469038747834</v>
      </c>
      <c r="V543" s="70">
        <v>193.75714893624121</v>
      </c>
      <c r="W543" s="70">
        <v>212.74304916006332</v>
      </c>
      <c r="X543" s="70">
        <v>218.52488926145091</v>
      </c>
      <c r="Y543" s="70">
        <v>223.57970365406658</v>
      </c>
      <c r="Z543" s="70">
        <v>227.17126258181764</v>
      </c>
      <c r="AA543" s="70">
        <v>229.5760941442343</v>
      </c>
      <c r="BJ543" s="275"/>
    </row>
    <row r="544" spans="1:62" x14ac:dyDescent="0.25">
      <c r="A544" t="str">
        <f t="shared" si="18"/>
        <v>26. Verv. informaticaproducten en van elektronische en optische producten</v>
      </c>
      <c r="B544" s="275">
        <v>26</v>
      </c>
      <c r="C544" s="5" t="s">
        <v>19</v>
      </c>
      <c r="D544" s="270"/>
      <c r="E544" s="70">
        <v>713.50518056875728</v>
      </c>
      <c r="F544" s="70">
        <v>681.90243481773257</v>
      </c>
      <c r="G544" s="70">
        <v>693.47146361410535</v>
      </c>
      <c r="H544" s="70">
        <v>572.46333606122084</v>
      </c>
      <c r="I544" s="70">
        <v>738.76924938181912</v>
      </c>
      <c r="J544" s="70">
        <v>683.31548861944111</v>
      </c>
      <c r="K544" s="69">
        <v>974.8219727543235</v>
      </c>
      <c r="L544" s="69">
        <v>754.55604466892748</v>
      </c>
      <c r="M544" s="265">
        <v>628.66445576600552</v>
      </c>
      <c r="N544" s="70">
        <v>766.00899677730069</v>
      </c>
      <c r="O544" s="70">
        <v>789.595191141241</v>
      </c>
      <c r="P544" s="70">
        <v>815.43277874287276</v>
      </c>
      <c r="Q544" s="70">
        <v>834.11202434447159</v>
      </c>
      <c r="R544" s="70">
        <v>852.9276571159902</v>
      </c>
      <c r="S544" s="70">
        <v>870.70825081056284</v>
      </c>
      <c r="T544" s="265">
        <v>885.64485439418138</v>
      </c>
      <c r="U544" s="70">
        <v>738.3087044103936</v>
      </c>
      <c r="V544" s="70">
        <v>766.4699012372613</v>
      </c>
      <c r="W544" s="70">
        <v>797.23064986308862</v>
      </c>
      <c r="X544" s="70">
        <v>821.05031450026331</v>
      </c>
      <c r="Y544" s="70">
        <v>845.27377407216602</v>
      </c>
      <c r="Z544" s="70">
        <v>868.69776673478793</v>
      </c>
      <c r="AA544" s="70">
        <v>889.42747944358121</v>
      </c>
      <c r="BJ544" s="275"/>
    </row>
    <row r="545" spans="1:62" x14ac:dyDescent="0.25">
      <c r="A545" t="str">
        <f t="shared" si="18"/>
        <v>26. Verv. informaticaproducten en van elektronische en optische producten</v>
      </c>
      <c r="B545" s="275">
        <v>26</v>
      </c>
      <c r="C545" s="5" t="s">
        <v>20</v>
      </c>
      <c r="D545" s="270"/>
      <c r="E545" s="267">
        <v>9.0132409245056652E-2</v>
      </c>
      <c r="F545" s="267">
        <v>9.6256931235072812E-2</v>
      </c>
      <c r="G545" s="267">
        <v>0.10850902382444523</v>
      </c>
      <c r="H545" s="267">
        <v>0.11967026745058608</v>
      </c>
      <c r="I545" s="267">
        <v>0.14057113041493149</v>
      </c>
      <c r="J545" s="267">
        <v>0.17185387959191484</v>
      </c>
      <c r="K545" s="333">
        <v>0.19775650386237043</v>
      </c>
      <c r="L545" s="333">
        <v>0.22464098166074503</v>
      </c>
      <c r="M545" s="268">
        <v>0.2462594593205632</v>
      </c>
      <c r="N545" s="267">
        <v>0.24603797169424935</v>
      </c>
      <c r="O545" s="267">
        <v>0.25208877795349771</v>
      </c>
      <c r="P545" s="267">
        <v>0.2657368669080995</v>
      </c>
      <c r="Q545" s="267">
        <v>0.2650092018144764</v>
      </c>
      <c r="R545" s="267">
        <v>0.26333006432749551</v>
      </c>
      <c r="S545" s="267">
        <v>0.26035133969772628</v>
      </c>
      <c r="T545" s="268">
        <v>0.25704034718167701</v>
      </c>
      <c r="U545" s="267">
        <v>0.24648861553489282</v>
      </c>
      <c r="V545" s="267">
        <v>0.25279159510826449</v>
      </c>
      <c r="W545" s="267">
        <v>0.26685257170757104</v>
      </c>
      <c r="X545" s="267">
        <v>0.26615285982133419</v>
      </c>
      <c r="Y545" s="267">
        <v>0.26450566729043962</v>
      </c>
      <c r="Z545" s="267">
        <v>0.26150782387261812</v>
      </c>
      <c r="AA545" s="267">
        <v>0.25811670928792901</v>
      </c>
      <c r="BJ545" s="275"/>
    </row>
    <row r="546" spans="1:62" x14ac:dyDescent="0.25">
      <c r="A546" t="str">
        <f t="shared" si="18"/>
        <v>26. Verv. informaticaproducten en van elektronische en optische producten</v>
      </c>
      <c r="B546" s="275">
        <v>26</v>
      </c>
      <c r="C546" s="5" t="s">
        <v>29</v>
      </c>
      <c r="D546" s="270"/>
      <c r="E546" s="70">
        <v>713.50518056875728</v>
      </c>
      <c r="F546" s="70">
        <v>681.90243481773257</v>
      </c>
      <c r="G546" s="70">
        <v>693.47146361410535</v>
      </c>
      <c r="H546" s="70">
        <v>572.46333606122084</v>
      </c>
      <c r="I546" s="70">
        <v>738.76924938181912</v>
      </c>
      <c r="J546" s="70">
        <v>683.31548861944111</v>
      </c>
      <c r="K546" s="69">
        <v>565.8219727543235</v>
      </c>
      <c r="L546" s="69">
        <v>713.55604466892748</v>
      </c>
      <c r="M546" s="265">
        <v>628.66445576600552</v>
      </c>
      <c r="N546" s="70">
        <v>766.00899677730069</v>
      </c>
      <c r="O546" s="70">
        <v>789.595191141241</v>
      </c>
      <c r="P546" s="70">
        <v>815.43277874287276</v>
      </c>
      <c r="Q546" s="70">
        <v>834.11202434447159</v>
      </c>
      <c r="R546" s="70">
        <v>852.9276571159902</v>
      </c>
      <c r="S546" s="70">
        <v>870.70825081056284</v>
      </c>
      <c r="T546" s="265">
        <v>885.64485439418138</v>
      </c>
      <c r="U546" s="70">
        <v>738.3087044103936</v>
      </c>
      <c r="V546" s="70">
        <v>766.4699012372613</v>
      </c>
      <c r="W546" s="70">
        <v>797.23064986308862</v>
      </c>
      <c r="X546" s="70">
        <v>821.05031450026331</v>
      </c>
      <c r="Y546" s="70">
        <v>845.27377407216602</v>
      </c>
      <c r="Z546" s="70">
        <v>868.69776673478793</v>
      </c>
      <c r="AA546" s="70">
        <v>889.42747944358121</v>
      </c>
      <c r="BJ546" s="275"/>
    </row>
    <row r="547" spans="1:62" x14ac:dyDescent="0.25">
      <c r="A547" t="str">
        <f t="shared" si="18"/>
        <v>27. Verv. elektrische apparatuur</v>
      </c>
      <c r="B547" s="275">
        <v>27</v>
      </c>
      <c r="C547" s="5" t="s">
        <v>25</v>
      </c>
      <c r="D547" s="70">
        <v>7795</v>
      </c>
      <c r="E547" s="70">
        <v>7504</v>
      </c>
      <c r="F547" s="70">
        <v>7592</v>
      </c>
      <c r="G547" s="70">
        <v>7409</v>
      </c>
      <c r="H547" s="70">
        <v>7220</v>
      </c>
      <c r="I547" s="70">
        <v>7050</v>
      </c>
      <c r="J547" s="70">
        <v>6348</v>
      </c>
      <c r="K547" s="69">
        <v>6303</v>
      </c>
      <c r="L547" s="69">
        <v>6514</v>
      </c>
      <c r="M547" s="265">
        <v>6742.330166551591</v>
      </c>
      <c r="N547" s="70">
        <v>6634.5174020990362</v>
      </c>
      <c r="O547" s="70">
        <v>6528.4286102037095</v>
      </c>
      <c r="P547" s="70">
        <v>6424.036223801606</v>
      </c>
      <c r="Q547" s="70">
        <v>6321.3131166379544</v>
      </c>
      <c r="R547" s="70">
        <v>6220.232596218485</v>
      </c>
      <c r="S547" s="70">
        <v>6120.7683968734109</v>
      </c>
      <c r="T547" s="265">
        <v>6022.8946729323206</v>
      </c>
      <c r="U547" s="70">
        <v>6681.5544305199528</v>
      </c>
      <c r="V547" s="70">
        <v>6621.3265303253256</v>
      </c>
      <c r="W547" s="70">
        <v>6561.6415277452543</v>
      </c>
      <c r="X547" s="70">
        <v>6502.4945290706919</v>
      </c>
      <c r="Y547" s="70">
        <v>6443.8806847047636</v>
      </c>
      <c r="Z547" s="70">
        <v>6385.795188765117</v>
      </c>
      <c r="AA547" s="70">
        <v>6328.2332786898969</v>
      </c>
      <c r="BJ547" s="275"/>
    </row>
    <row r="548" spans="1:62" x14ac:dyDescent="0.25">
      <c r="A548" t="str">
        <f t="shared" si="18"/>
        <v>27. Verv. elektrische apparatuur</v>
      </c>
      <c r="B548" s="275">
        <v>27</v>
      </c>
      <c r="C548" s="5" t="s">
        <v>154</v>
      </c>
      <c r="D548" s="266"/>
      <c r="E548" s="70">
        <v>-291</v>
      </c>
      <c r="F548" s="70">
        <v>88</v>
      </c>
      <c r="G548" s="70">
        <v>-183</v>
      </c>
      <c r="H548" s="70">
        <v>-189</v>
      </c>
      <c r="I548" s="70">
        <v>-170</v>
      </c>
      <c r="J548" s="70">
        <v>-702</v>
      </c>
      <c r="K548" s="69">
        <v>-45</v>
      </c>
      <c r="L548" s="69">
        <v>211</v>
      </c>
      <c r="M548" s="265">
        <v>228.33016655159099</v>
      </c>
      <c r="N548" s="70">
        <v>-107.8127644525548</v>
      </c>
      <c r="O548" s="70">
        <v>-106.08879189532672</v>
      </c>
      <c r="P548" s="70">
        <v>-104.39238640210351</v>
      </c>
      <c r="Q548" s="70">
        <v>-102.72310716365155</v>
      </c>
      <c r="R548" s="70">
        <v>-101.08052041946939</v>
      </c>
      <c r="S548" s="70">
        <v>-99.464199345074121</v>
      </c>
      <c r="T548" s="265">
        <v>-97.873723941090248</v>
      </c>
      <c r="U548" s="70">
        <v>-60.775736031638189</v>
      </c>
      <c r="V548" s="70">
        <v>-60.227900194627182</v>
      </c>
      <c r="W548" s="70">
        <v>-59.685002580071341</v>
      </c>
      <c r="X548" s="70">
        <v>-59.146998674562383</v>
      </c>
      <c r="Y548" s="70">
        <v>-58.613844365928344</v>
      </c>
      <c r="Z548" s="70">
        <v>-58.085495939646535</v>
      </c>
      <c r="AA548" s="70">
        <v>-57.561910075220112</v>
      </c>
      <c r="BJ548" s="275"/>
    </row>
    <row r="549" spans="1:62" x14ac:dyDescent="0.25">
      <c r="A549" t="str">
        <f t="shared" si="18"/>
        <v>27. Verv. elektrische apparatuur</v>
      </c>
      <c r="B549" s="275">
        <v>27</v>
      </c>
      <c r="C549" s="5" t="s">
        <v>155</v>
      </c>
      <c r="D549" s="266"/>
      <c r="E549" s="267">
        <v>0.96266837716484921</v>
      </c>
      <c r="F549" s="267">
        <v>1.011727078891258</v>
      </c>
      <c r="G549" s="267">
        <v>0.975895679662803</v>
      </c>
      <c r="H549" s="267">
        <v>0.97449048454582265</v>
      </c>
      <c r="I549" s="267">
        <v>0.97645429362880887</v>
      </c>
      <c r="J549" s="267">
        <v>0.90042553191489361</v>
      </c>
      <c r="K549" s="333">
        <v>0.99291115311909262</v>
      </c>
      <c r="L549" s="333">
        <v>1.033476122481358</v>
      </c>
      <c r="M549" s="268">
        <v>1.0350522208399739</v>
      </c>
      <c r="N549" s="267">
        <v>0.98400956912679693</v>
      </c>
      <c r="O549" s="267">
        <v>0.98400956912679705</v>
      </c>
      <c r="P549" s="267">
        <v>0.98400956912679693</v>
      </c>
      <c r="Q549" s="267">
        <v>0.98400956912679705</v>
      </c>
      <c r="R549" s="267">
        <v>0.98400956912679716</v>
      </c>
      <c r="S549" s="267">
        <v>0.98400956912679727</v>
      </c>
      <c r="T549" s="268">
        <v>0.98400956912679693</v>
      </c>
      <c r="U549" s="267">
        <v>0.9909859448394942</v>
      </c>
      <c r="V549" s="267">
        <v>0.99098594483949443</v>
      </c>
      <c r="W549" s="267">
        <v>0.99098594483949443</v>
      </c>
      <c r="X549" s="267">
        <v>0.99098594483949398</v>
      </c>
      <c r="Y549" s="267">
        <v>0.99098594483949454</v>
      </c>
      <c r="Z549" s="267">
        <v>0.9909859448394942</v>
      </c>
      <c r="AA549" s="267">
        <v>0.99098594483949443</v>
      </c>
      <c r="BJ549" s="275"/>
    </row>
    <row r="550" spans="1:62" x14ac:dyDescent="0.25">
      <c r="A550" t="str">
        <f t="shared" si="18"/>
        <v>27. Verv. elektrische apparatuur</v>
      </c>
      <c r="B550" s="275">
        <v>27</v>
      </c>
      <c r="C550" s="5" t="s">
        <v>8</v>
      </c>
      <c r="D550" s="70">
        <v>15</v>
      </c>
      <c r="E550" s="70">
        <v>12</v>
      </c>
      <c r="F550" s="70">
        <v>18</v>
      </c>
      <c r="G550" s="70">
        <v>11</v>
      </c>
      <c r="H550" s="70">
        <v>14</v>
      </c>
      <c r="I550" s="70">
        <v>12</v>
      </c>
      <c r="J550" s="70">
        <v>13</v>
      </c>
      <c r="K550" s="69">
        <v>24</v>
      </c>
      <c r="L550" s="69">
        <v>22</v>
      </c>
      <c r="M550" s="265">
        <v>22.910093704141456</v>
      </c>
      <c r="N550" s="70">
        <v>23.052665533953828</v>
      </c>
      <c r="O550" s="70">
        <v>22.887565568492438</v>
      </c>
      <c r="P550" s="70">
        <v>23.081956620919019</v>
      </c>
      <c r="Q550" s="70">
        <v>23.224308316964574</v>
      </c>
      <c r="R550" s="70">
        <v>23.181641705769273</v>
      </c>
      <c r="S550" s="70">
        <v>23.125700275070358</v>
      </c>
      <c r="T550" s="265">
        <v>22.298083688697233</v>
      </c>
      <c r="U550" s="70">
        <v>23.216103025813503</v>
      </c>
      <c r="V550" s="70">
        <v>23.213249950586608</v>
      </c>
      <c r="W550" s="70">
        <v>23.576380927660548</v>
      </c>
      <c r="X550" s="70">
        <v>23.889963206383932</v>
      </c>
      <c r="Y550" s="70">
        <v>24.015136237568733</v>
      </c>
      <c r="Z550" s="70">
        <v>24.127033728118825</v>
      </c>
      <c r="AA550" s="70">
        <v>23.428514512130093</v>
      </c>
      <c r="BJ550" s="275"/>
    </row>
    <row r="551" spans="1:62" x14ac:dyDescent="0.25">
      <c r="A551" t="str">
        <f t="shared" si="18"/>
        <v>27. Verv. elektrische apparatuur</v>
      </c>
      <c r="B551" s="275">
        <v>27</v>
      </c>
      <c r="C551" s="5" t="s">
        <v>9</v>
      </c>
      <c r="D551" s="70">
        <v>294</v>
      </c>
      <c r="E551" s="70">
        <v>286</v>
      </c>
      <c r="F551" s="70">
        <v>325</v>
      </c>
      <c r="G551" s="70">
        <v>329</v>
      </c>
      <c r="H551" s="70">
        <v>355</v>
      </c>
      <c r="I551" s="70">
        <v>321</v>
      </c>
      <c r="J551" s="70">
        <v>267</v>
      </c>
      <c r="K551" s="69">
        <v>252</v>
      </c>
      <c r="L551" s="69">
        <v>276</v>
      </c>
      <c r="M551" s="265">
        <v>439.5163366645578</v>
      </c>
      <c r="N551" s="70">
        <v>442.25149127195112</v>
      </c>
      <c r="O551" s="70">
        <v>439.08414796292232</v>
      </c>
      <c r="P551" s="70">
        <v>442.81342311763086</v>
      </c>
      <c r="Q551" s="70">
        <v>445.54435459141268</v>
      </c>
      <c r="R551" s="70">
        <v>444.72582137663744</v>
      </c>
      <c r="S551" s="70">
        <v>443.65261875223632</v>
      </c>
      <c r="T551" s="265">
        <v>427.77529346046822</v>
      </c>
      <c r="U551" s="70">
        <v>445.38694102713134</v>
      </c>
      <c r="V551" s="70">
        <v>445.33220649884242</v>
      </c>
      <c r="W551" s="70">
        <v>452.29865538526087</v>
      </c>
      <c r="X551" s="70">
        <v>458.31454236360662</v>
      </c>
      <c r="Y551" s="70">
        <v>460.71591150796758</v>
      </c>
      <c r="Z551" s="70">
        <v>462.86259740823698</v>
      </c>
      <c r="AA551" s="70">
        <v>449.46192734263764</v>
      </c>
      <c r="BJ551" s="275"/>
    </row>
    <row r="552" spans="1:62" x14ac:dyDescent="0.25">
      <c r="A552" t="str">
        <f t="shared" si="18"/>
        <v>27. Verv. elektrische apparatuur</v>
      </c>
      <c r="B552" s="275">
        <v>27</v>
      </c>
      <c r="C552" s="5" t="s">
        <v>10</v>
      </c>
      <c r="D552" s="70">
        <v>585</v>
      </c>
      <c r="E552" s="70">
        <v>577</v>
      </c>
      <c r="F552" s="70">
        <v>588</v>
      </c>
      <c r="G552" s="70">
        <v>607</v>
      </c>
      <c r="H552" s="70">
        <v>558</v>
      </c>
      <c r="I552" s="70">
        <v>570</v>
      </c>
      <c r="J552" s="70">
        <v>573</v>
      </c>
      <c r="K552" s="69">
        <v>564</v>
      </c>
      <c r="L552" s="69">
        <v>606</v>
      </c>
      <c r="M552" s="265">
        <v>849.46077932802507</v>
      </c>
      <c r="N552" s="70">
        <v>854.74705965610372</v>
      </c>
      <c r="O552" s="70">
        <v>848.62548079488283</v>
      </c>
      <c r="P552" s="70">
        <v>855.83311499407546</v>
      </c>
      <c r="Q552" s="70">
        <v>861.11123319922558</v>
      </c>
      <c r="R552" s="70">
        <v>859.52923998412587</v>
      </c>
      <c r="S552" s="70">
        <v>857.45504282317597</v>
      </c>
      <c r="T552" s="265">
        <v>826.7686632943911</v>
      </c>
      <c r="U552" s="70">
        <v>860.80699729753906</v>
      </c>
      <c r="V552" s="70">
        <v>860.70121093380692</v>
      </c>
      <c r="W552" s="70">
        <v>874.16538645254855</v>
      </c>
      <c r="X552" s="70">
        <v>885.79239463102977</v>
      </c>
      <c r="Y552" s="70">
        <v>890.43356205680391</v>
      </c>
      <c r="Z552" s="70">
        <v>894.58249879861842</v>
      </c>
      <c r="AA552" s="70">
        <v>868.68279340011452</v>
      </c>
      <c r="BJ552" s="275"/>
    </row>
    <row r="553" spans="1:62" x14ac:dyDescent="0.25">
      <c r="A553" t="str">
        <f t="shared" si="18"/>
        <v>27. Verv. elektrische apparatuur</v>
      </c>
      <c r="B553" s="275">
        <v>27</v>
      </c>
      <c r="C553" s="5" t="s">
        <v>11</v>
      </c>
      <c r="D553" s="70">
        <v>865</v>
      </c>
      <c r="E553" s="70">
        <v>774</v>
      </c>
      <c r="F553" s="70">
        <v>767</v>
      </c>
      <c r="G553" s="70">
        <v>708</v>
      </c>
      <c r="H553" s="70">
        <v>694</v>
      </c>
      <c r="I553" s="70">
        <v>653</v>
      </c>
      <c r="J553" s="70">
        <v>577</v>
      </c>
      <c r="K553" s="69">
        <v>587</v>
      </c>
      <c r="L553" s="69">
        <v>642</v>
      </c>
      <c r="M553" s="265">
        <v>621.7640253310559</v>
      </c>
      <c r="N553" s="70">
        <v>669.19719754827827</v>
      </c>
      <c r="O553" s="70">
        <v>734.98661200988374</v>
      </c>
      <c r="P553" s="70">
        <v>782.60116943481626</v>
      </c>
      <c r="Q553" s="70">
        <v>821.99290406764283</v>
      </c>
      <c r="R553" s="70">
        <v>872.81642979762432</v>
      </c>
      <c r="S553" s="70">
        <v>874.86964913683391</v>
      </c>
      <c r="T553" s="265">
        <v>875.4214280937158</v>
      </c>
      <c r="U553" s="70">
        <v>673.94163421074256</v>
      </c>
      <c r="V553" s="70">
        <v>745.44528922758866</v>
      </c>
      <c r="W553" s="70">
        <v>799.36478471265821</v>
      </c>
      <c r="X553" s="70">
        <v>845.55285634665165</v>
      </c>
      <c r="Y553" s="70">
        <v>904.1984919800459</v>
      </c>
      <c r="Z553" s="70">
        <v>912.75115051051705</v>
      </c>
      <c r="AA553" s="70">
        <v>919.80207441411744</v>
      </c>
      <c r="BJ553" s="275"/>
    </row>
    <row r="554" spans="1:62" x14ac:dyDescent="0.25">
      <c r="A554" t="str">
        <f t="shared" si="18"/>
        <v>27. Verv. elektrische apparatuur</v>
      </c>
      <c r="B554" s="275">
        <v>27</v>
      </c>
      <c r="C554" s="5" t="s">
        <v>12</v>
      </c>
      <c r="D554" s="70">
        <v>950</v>
      </c>
      <c r="E554" s="70">
        <v>888</v>
      </c>
      <c r="F554" s="70">
        <v>897</v>
      </c>
      <c r="G554" s="70">
        <v>891</v>
      </c>
      <c r="H554" s="70">
        <v>858</v>
      </c>
      <c r="I554" s="70">
        <v>852</v>
      </c>
      <c r="J554" s="70">
        <v>723</v>
      </c>
      <c r="K554" s="69">
        <v>693</v>
      </c>
      <c r="L554" s="69">
        <v>686</v>
      </c>
      <c r="M554" s="265">
        <v>674.23774084466413</v>
      </c>
      <c r="N554" s="70">
        <v>643.03665994689436</v>
      </c>
      <c r="O554" s="70">
        <v>625.00531111122189</v>
      </c>
      <c r="P554" s="70">
        <v>615.91646901225249</v>
      </c>
      <c r="Q554" s="70">
        <v>610.75180935481148</v>
      </c>
      <c r="R554" s="70">
        <v>591.5007842097715</v>
      </c>
      <c r="S554" s="70">
        <v>636.62523242644886</v>
      </c>
      <c r="T554" s="265">
        <v>699.21246594485865</v>
      </c>
      <c r="U554" s="70">
        <v>647.59562510086994</v>
      </c>
      <c r="V554" s="70">
        <v>633.898981691681</v>
      </c>
      <c r="W554" s="70">
        <v>629.10963448792495</v>
      </c>
      <c r="X554" s="70">
        <v>628.25717151975493</v>
      </c>
      <c r="Y554" s="70">
        <v>612.76815929267002</v>
      </c>
      <c r="Z554" s="70">
        <v>664.19084707598881</v>
      </c>
      <c r="AA554" s="70">
        <v>734.65996603802864</v>
      </c>
      <c r="BJ554" s="275"/>
    </row>
    <row r="555" spans="1:62" x14ac:dyDescent="0.25">
      <c r="A555" t="str">
        <f t="shared" si="18"/>
        <v>27. Verv. elektrische apparatuur</v>
      </c>
      <c r="B555" s="275">
        <v>27</v>
      </c>
      <c r="C555" s="5" t="s">
        <v>13</v>
      </c>
      <c r="D555" s="70">
        <v>1205</v>
      </c>
      <c r="E555" s="70">
        <v>1054</v>
      </c>
      <c r="F555" s="70">
        <v>994</v>
      </c>
      <c r="G555" s="70">
        <v>913</v>
      </c>
      <c r="H555" s="70">
        <v>856</v>
      </c>
      <c r="I555" s="70">
        <v>833</v>
      </c>
      <c r="J555" s="70">
        <v>783</v>
      </c>
      <c r="K555" s="69">
        <v>832</v>
      </c>
      <c r="L555" s="69">
        <v>840</v>
      </c>
      <c r="M555" s="265">
        <v>819.77804613712487</v>
      </c>
      <c r="N555" s="70">
        <v>795.95391444646054</v>
      </c>
      <c r="O555" s="70">
        <v>732.7313818151747</v>
      </c>
      <c r="P555" s="70">
        <v>689.90331474383345</v>
      </c>
      <c r="Q555" s="70">
        <v>652.61018881215057</v>
      </c>
      <c r="R555" s="70">
        <v>641.42043638034124</v>
      </c>
      <c r="S555" s="70">
        <v>611.73801175084157</v>
      </c>
      <c r="T555" s="265">
        <v>594.58430625785923</v>
      </c>
      <c r="U555" s="70">
        <v>801.5970237529059</v>
      </c>
      <c r="V555" s="70">
        <v>743.15796766648941</v>
      </c>
      <c r="W555" s="70">
        <v>704.68130664950093</v>
      </c>
      <c r="X555" s="70">
        <v>671.31529542453563</v>
      </c>
      <c r="Y555" s="70">
        <v>664.48266955144641</v>
      </c>
      <c r="Z555" s="70">
        <v>638.22601982763069</v>
      </c>
      <c r="AA555" s="70">
        <v>624.727543511205</v>
      </c>
      <c r="BJ555" s="275"/>
    </row>
    <row r="556" spans="1:62" x14ac:dyDescent="0.25">
      <c r="A556" t="str">
        <f t="shared" si="18"/>
        <v>27. Verv. elektrische apparatuur</v>
      </c>
      <c r="B556" s="275">
        <v>27</v>
      </c>
      <c r="C556" s="5" t="s">
        <v>14</v>
      </c>
      <c r="D556" s="70">
        <v>1550</v>
      </c>
      <c r="E556" s="70">
        <v>1460</v>
      </c>
      <c r="F556" s="70">
        <v>1367</v>
      </c>
      <c r="G556" s="70">
        <v>1232</v>
      </c>
      <c r="H556" s="70">
        <v>1147</v>
      </c>
      <c r="I556" s="70">
        <v>1040</v>
      </c>
      <c r="J556" s="70">
        <v>889</v>
      </c>
      <c r="K556" s="69">
        <v>855</v>
      </c>
      <c r="L556" s="69">
        <v>842</v>
      </c>
      <c r="M556" s="265">
        <v>795.02629353636621</v>
      </c>
      <c r="N556" s="70">
        <v>799.8748696900393</v>
      </c>
      <c r="O556" s="70">
        <v>814.25381369924719</v>
      </c>
      <c r="P556" s="70">
        <v>808.09009428908632</v>
      </c>
      <c r="Q556" s="70">
        <v>799.1145169128373</v>
      </c>
      <c r="R556" s="70">
        <v>779.87683013645017</v>
      </c>
      <c r="S556" s="70">
        <v>757.21229503305392</v>
      </c>
      <c r="T556" s="265">
        <v>697.067005007273</v>
      </c>
      <c r="U556" s="70">
        <v>805.54577756449669</v>
      </c>
      <c r="V556" s="70">
        <v>825.84044353931733</v>
      </c>
      <c r="W556" s="70">
        <v>825.39969205045998</v>
      </c>
      <c r="X556" s="70">
        <v>822.01872909126814</v>
      </c>
      <c r="Y556" s="70">
        <v>807.91725460880684</v>
      </c>
      <c r="Z556" s="70">
        <v>789.99928064029893</v>
      </c>
      <c r="AA556" s="70">
        <v>732.40573812260823</v>
      </c>
      <c r="BJ556" s="275"/>
    </row>
    <row r="557" spans="1:62" x14ac:dyDescent="0.25">
      <c r="A557" t="str">
        <f t="shared" si="18"/>
        <v>27. Verv. elektrische apparatuur</v>
      </c>
      <c r="B557" s="275">
        <v>27</v>
      </c>
      <c r="C557" s="5" t="s">
        <v>15</v>
      </c>
      <c r="D557" s="70">
        <v>1377</v>
      </c>
      <c r="E557" s="70">
        <v>1432</v>
      </c>
      <c r="F557" s="70">
        <v>1479</v>
      </c>
      <c r="G557" s="70">
        <v>1447</v>
      </c>
      <c r="H557" s="70">
        <v>1391</v>
      </c>
      <c r="I557" s="70">
        <v>1341</v>
      </c>
      <c r="J557" s="70">
        <v>1154</v>
      </c>
      <c r="K557" s="69">
        <v>1105</v>
      </c>
      <c r="L557" s="69">
        <v>1075</v>
      </c>
      <c r="M557" s="265">
        <v>1021.7138763038323</v>
      </c>
      <c r="N557" s="70">
        <v>923.29838746489213</v>
      </c>
      <c r="O557" s="70">
        <v>850.56731652505994</v>
      </c>
      <c r="P557" s="70">
        <v>800.24433211259384</v>
      </c>
      <c r="Q557" s="70">
        <v>749.1812794322899</v>
      </c>
      <c r="R557" s="70">
        <v>708.67989362901562</v>
      </c>
      <c r="S557" s="70">
        <v>712.86125154521551</v>
      </c>
      <c r="T557" s="265">
        <v>725.77258656005426</v>
      </c>
      <c r="U557" s="70">
        <v>929.84433645561035</v>
      </c>
      <c r="V557" s="70">
        <v>862.67067850486376</v>
      </c>
      <c r="W557" s="70">
        <v>817.38587065833531</v>
      </c>
      <c r="X557" s="70">
        <v>770.65430566452017</v>
      </c>
      <c r="Y557" s="70">
        <v>734.16043653590702</v>
      </c>
      <c r="Z557" s="70">
        <v>743.72785493727417</v>
      </c>
      <c r="AA557" s="70">
        <v>762.56658707167662</v>
      </c>
      <c r="BJ557" s="275"/>
    </row>
    <row r="558" spans="1:62" x14ac:dyDescent="0.25">
      <c r="A558" t="str">
        <f t="shared" si="18"/>
        <v>27. Verv. elektrische apparatuur</v>
      </c>
      <c r="B558" s="275">
        <v>27</v>
      </c>
      <c r="C558" s="5" t="s">
        <v>16</v>
      </c>
      <c r="D558" s="70">
        <v>775</v>
      </c>
      <c r="E558" s="70">
        <v>827</v>
      </c>
      <c r="F558" s="70">
        <v>940</v>
      </c>
      <c r="G558" s="70">
        <v>1020</v>
      </c>
      <c r="H558" s="70">
        <v>1067</v>
      </c>
      <c r="I558" s="70">
        <v>1092</v>
      </c>
      <c r="J558" s="70">
        <v>1028</v>
      </c>
      <c r="K558" s="69">
        <v>1054</v>
      </c>
      <c r="L558" s="69">
        <v>1162</v>
      </c>
      <c r="M558" s="265">
        <v>1076.9257383819424</v>
      </c>
      <c r="N558" s="70">
        <v>1025.6880278030812</v>
      </c>
      <c r="O558" s="70">
        <v>957.38608246386343</v>
      </c>
      <c r="P558" s="70">
        <v>887.04366944849289</v>
      </c>
      <c r="Q558" s="70">
        <v>837.00923310074984</v>
      </c>
      <c r="R558" s="70">
        <v>794.32671175803682</v>
      </c>
      <c r="S558" s="70">
        <v>716.38473032159402</v>
      </c>
      <c r="T558" s="265">
        <v>658.91486941233882</v>
      </c>
      <c r="U558" s="70">
        <v>1032.959893108537</v>
      </c>
      <c r="V558" s="70">
        <v>971.00944899271963</v>
      </c>
      <c r="W558" s="70">
        <v>906.04448287689456</v>
      </c>
      <c r="X558" s="70">
        <v>860.99958325019713</v>
      </c>
      <c r="Y558" s="70">
        <v>822.88668085409222</v>
      </c>
      <c r="Z558" s="70">
        <v>747.40389891721088</v>
      </c>
      <c r="AA558" s="70">
        <v>692.31942958894047</v>
      </c>
      <c r="BJ558" s="275"/>
    </row>
    <row r="559" spans="1:62" x14ac:dyDescent="0.25">
      <c r="A559" t="str">
        <f t="shared" si="18"/>
        <v>27. Verv. elektrische apparatuur</v>
      </c>
      <c r="B559" s="275">
        <v>27</v>
      </c>
      <c r="C559" s="5" t="s">
        <v>17</v>
      </c>
      <c r="D559" s="70">
        <v>170</v>
      </c>
      <c r="E559" s="70">
        <v>182</v>
      </c>
      <c r="F559" s="70">
        <v>206</v>
      </c>
      <c r="G559" s="70">
        <v>236</v>
      </c>
      <c r="H559" s="70">
        <v>258</v>
      </c>
      <c r="I559" s="70">
        <v>310</v>
      </c>
      <c r="J559" s="70">
        <v>317</v>
      </c>
      <c r="K559" s="69">
        <v>316</v>
      </c>
      <c r="L559" s="69">
        <v>340</v>
      </c>
      <c r="M559" s="265">
        <v>389.70820877212941</v>
      </c>
      <c r="N559" s="70">
        <v>423.60554900824957</v>
      </c>
      <c r="O559" s="70">
        <v>441.56939209506265</v>
      </c>
      <c r="P559" s="70">
        <v>443.39408777078472</v>
      </c>
      <c r="Q559" s="70">
        <v>437.59907172767379</v>
      </c>
      <c r="R559" s="70">
        <v>402.74079962773749</v>
      </c>
      <c r="S559" s="70">
        <v>383.675390189962</v>
      </c>
      <c r="T559" s="265">
        <v>357.10874970647035</v>
      </c>
      <c r="U559" s="70">
        <v>426.60880381042335</v>
      </c>
      <c r="V559" s="70">
        <v>447.85281503866099</v>
      </c>
      <c r="W559" s="70">
        <v>452.89175809656155</v>
      </c>
      <c r="X559" s="70">
        <v>450.14153188301623</v>
      </c>
      <c r="Y559" s="70">
        <v>417.22132082994102</v>
      </c>
      <c r="Z559" s="70">
        <v>400.28837914765359</v>
      </c>
      <c r="AA559" s="70">
        <v>375.21284975478136</v>
      </c>
      <c r="BJ559" s="275"/>
    </row>
    <row r="560" spans="1:62" x14ac:dyDescent="0.25">
      <c r="A560" t="str">
        <f t="shared" si="18"/>
        <v>27. Verv. elektrische apparatuur</v>
      </c>
      <c r="B560" s="275">
        <v>27</v>
      </c>
      <c r="C560" s="5" t="s">
        <v>156</v>
      </c>
      <c r="D560" s="70">
        <v>9</v>
      </c>
      <c r="E560" s="70">
        <v>12</v>
      </c>
      <c r="F560" s="70">
        <v>11</v>
      </c>
      <c r="G560" s="70">
        <v>15</v>
      </c>
      <c r="H560" s="70">
        <v>22</v>
      </c>
      <c r="I560" s="70">
        <v>26</v>
      </c>
      <c r="J560" s="70">
        <v>24</v>
      </c>
      <c r="K560" s="69">
        <v>21</v>
      </c>
      <c r="L560" s="69">
        <v>23</v>
      </c>
      <c r="M560" s="265">
        <v>31.289027547748834</v>
      </c>
      <c r="N560" s="70">
        <v>33.81157972913168</v>
      </c>
      <c r="O560" s="70">
        <v>61.331506157898524</v>
      </c>
      <c r="P560" s="70">
        <v>75.114592257119583</v>
      </c>
      <c r="Q560" s="70">
        <v>83.174217122196779</v>
      </c>
      <c r="R560" s="70">
        <v>101.43400761297589</v>
      </c>
      <c r="S560" s="70">
        <v>103.1684746189774</v>
      </c>
      <c r="T560" s="265">
        <v>137.97122150619381</v>
      </c>
      <c r="U560" s="70">
        <v>34.051295165882522</v>
      </c>
      <c r="V560" s="70">
        <v>62.204238280769559</v>
      </c>
      <c r="W560" s="70">
        <v>76.72357544744591</v>
      </c>
      <c r="X560" s="70">
        <v>85.558155689726831</v>
      </c>
      <c r="Y560" s="70">
        <v>105.08106124951296</v>
      </c>
      <c r="Z560" s="70">
        <v>107.63562777357082</v>
      </c>
      <c r="AA560" s="70">
        <v>144.96585493365518</v>
      </c>
      <c r="BJ560" s="275"/>
    </row>
    <row r="561" spans="1:62" x14ac:dyDescent="0.25">
      <c r="A561" t="str">
        <f t="shared" si="18"/>
        <v>27. Verv. elektrische apparatuur</v>
      </c>
      <c r="B561" s="275">
        <v>27</v>
      </c>
      <c r="C561" s="5" t="s">
        <v>6</v>
      </c>
      <c r="D561" s="70">
        <v>954</v>
      </c>
      <c r="E561" s="70">
        <v>1021</v>
      </c>
      <c r="F561" s="70">
        <v>1157</v>
      </c>
      <c r="G561" s="70">
        <v>1271</v>
      </c>
      <c r="H561" s="70">
        <v>1347</v>
      </c>
      <c r="I561" s="70">
        <v>1428</v>
      </c>
      <c r="J561" s="70">
        <v>1369</v>
      </c>
      <c r="K561" s="69">
        <v>1391</v>
      </c>
      <c r="L561" s="69">
        <v>1525</v>
      </c>
      <c r="M561" s="265">
        <v>1497.9229747018207</v>
      </c>
      <c r="N561" s="70">
        <v>1483.1051565404623</v>
      </c>
      <c r="O561" s="70">
        <v>1460.2869807168247</v>
      </c>
      <c r="P561" s="70">
        <v>1405.552349476397</v>
      </c>
      <c r="Q561" s="70">
        <v>1357.7825219506203</v>
      </c>
      <c r="R561" s="70">
        <v>1298.50151899875</v>
      </c>
      <c r="S561" s="70">
        <v>1203.2285951305334</v>
      </c>
      <c r="T561" s="265">
        <v>1153.994840625003</v>
      </c>
      <c r="U561" s="70">
        <v>1493.6199920848428</v>
      </c>
      <c r="V561" s="70">
        <v>1481.0665023121501</v>
      </c>
      <c r="W561" s="70">
        <v>1435.659816420902</v>
      </c>
      <c r="X561" s="70">
        <v>1396.6992708229402</v>
      </c>
      <c r="Y561" s="70">
        <v>1345.1890629335462</v>
      </c>
      <c r="Z561" s="70">
        <v>1255.3279058384353</v>
      </c>
      <c r="AA561" s="70">
        <v>1212.4981342773769</v>
      </c>
      <c r="BJ561" s="275"/>
    </row>
    <row r="562" spans="1:62" x14ac:dyDescent="0.25">
      <c r="A562" t="str">
        <f t="shared" si="18"/>
        <v>27. Verv. elektrische apparatuur</v>
      </c>
      <c r="B562" s="275">
        <v>27</v>
      </c>
      <c r="C562" s="5" t="s">
        <v>157</v>
      </c>
      <c r="D562" s="267">
        <v>0.97560887755879644</v>
      </c>
      <c r="E562" s="266"/>
      <c r="F562" s="266"/>
      <c r="G562" s="266"/>
      <c r="H562" s="266"/>
      <c r="I562" s="266"/>
      <c r="J562" s="266"/>
      <c r="K562" s="334"/>
      <c r="L562" s="334"/>
      <c r="M562" s="269"/>
      <c r="N562" s="266"/>
      <c r="O562" s="266"/>
      <c r="P562" s="266"/>
      <c r="Q562" s="266"/>
      <c r="R562" s="266"/>
      <c r="S562" s="266"/>
      <c r="T562" s="269"/>
      <c r="U562" s="266"/>
      <c r="V562" s="266"/>
      <c r="W562" s="266"/>
      <c r="X562" s="266"/>
      <c r="Y562" s="266"/>
      <c r="Z562" s="266"/>
      <c r="AA562" s="266"/>
      <c r="BJ562" s="275"/>
    </row>
    <row r="563" spans="1:62" x14ac:dyDescent="0.25">
      <c r="A563" t="str">
        <f t="shared" si="18"/>
        <v>27. Verv. elektrische apparatuur</v>
      </c>
      <c r="B563" s="275">
        <v>27</v>
      </c>
      <c r="C563" s="5" t="s">
        <v>158</v>
      </c>
      <c r="D563" s="266"/>
      <c r="E563" s="267">
        <v>6.4702501969736148E-3</v>
      </c>
      <c r="F563" s="267">
        <v>-1.8059100666230787E-2</v>
      </c>
      <c r="G563" s="267">
        <v>-1.4340105200327802E-4</v>
      </c>
      <c r="H563" s="267">
        <v>5.5919650648689201E-4</v>
      </c>
      <c r="I563" s="267">
        <v>-4.2270803500621401E-4</v>
      </c>
      <c r="J563" s="267">
        <v>3.7591672821951416E-2</v>
      </c>
      <c r="K563" s="333">
        <v>-8.6511377801480882E-3</v>
      </c>
      <c r="L563" s="333">
        <v>-2.8933622461280784E-2</v>
      </c>
      <c r="M563" s="268">
        <v>-2.9721671640588754E-2</v>
      </c>
      <c r="N563" s="267">
        <v>-4.2003457840002478E-3</v>
      </c>
      <c r="O563" s="267">
        <v>-4.2003457840003033E-3</v>
      </c>
      <c r="P563" s="267">
        <v>-4.2003457840002478E-3</v>
      </c>
      <c r="Q563" s="267">
        <v>-4.2003457840003033E-3</v>
      </c>
      <c r="R563" s="267">
        <v>-4.2003457840003589E-3</v>
      </c>
      <c r="S563" s="267">
        <v>-4.2003457840004144E-3</v>
      </c>
      <c r="T563" s="268">
        <v>-4.2003457840002478E-3</v>
      </c>
      <c r="U563" s="267">
        <v>-7.6885336403488824E-3</v>
      </c>
      <c r="V563" s="267">
        <v>-7.6885336403489934E-3</v>
      </c>
      <c r="W563" s="267">
        <v>-7.6885336403489934E-3</v>
      </c>
      <c r="X563" s="267">
        <v>-7.6885336403487714E-3</v>
      </c>
      <c r="Y563" s="267">
        <v>-7.688533640349049E-3</v>
      </c>
      <c r="Z563" s="267">
        <v>-7.6885336403488824E-3</v>
      </c>
      <c r="AA563" s="267">
        <v>-7.6885336403489934E-3</v>
      </c>
      <c r="BJ563" s="275"/>
    </row>
    <row r="564" spans="1:62" x14ac:dyDescent="0.25">
      <c r="A564" t="str">
        <f t="shared" si="18"/>
        <v>27. Verv. elektrische apparatuur</v>
      </c>
      <c r="B564" s="275">
        <v>27</v>
      </c>
      <c r="C564" s="5" t="s">
        <v>159</v>
      </c>
      <c r="D564" s="270"/>
      <c r="E564" s="70">
        <v>6.2661133405700689</v>
      </c>
      <c r="F564" s="70">
        <v>4.7185384620976016</v>
      </c>
      <c r="G564" s="70">
        <v>7.4002902862024982</v>
      </c>
      <c r="H564" s="70">
        <v>4.5301281924893626</v>
      </c>
      <c r="I564" s="70">
        <v>5.7518710359510132</v>
      </c>
      <c r="J564" s="70">
        <v>5.3863477439557883</v>
      </c>
      <c r="K564" s="69">
        <v>5.2340535181248109</v>
      </c>
      <c r="L564" s="69">
        <v>9.1760884011140043</v>
      </c>
      <c r="M564" s="265">
        <v>8.3940772857430623</v>
      </c>
      <c r="N564" s="70">
        <v>9.3260185657455938</v>
      </c>
      <c r="O564" s="70">
        <v>9.3840553223365166</v>
      </c>
      <c r="P564" s="70">
        <v>9.3168480309574111</v>
      </c>
      <c r="Q564" s="70">
        <v>9.395978853701159</v>
      </c>
      <c r="R564" s="70">
        <v>9.4539260003750378</v>
      </c>
      <c r="S564" s="70">
        <v>9.4365576904377928</v>
      </c>
      <c r="T564" s="265">
        <v>9.4137855958305128</v>
      </c>
      <c r="U564" s="70">
        <v>9.2461038550989993</v>
      </c>
      <c r="V564" s="70">
        <v>9.3696037414524369</v>
      </c>
      <c r="W564" s="70">
        <v>9.36845229134512</v>
      </c>
      <c r="X564" s="70">
        <v>9.5150054556572492</v>
      </c>
      <c r="Y564" s="70">
        <v>9.6415616519625811</v>
      </c>
      <c r="Z564" s="70">
        <v>9.6920792474442212</v>
      </c>
      <c r="AA564" s="70">
        <v>9.7372390722843978</v>
      </c>
      <c r="BJ564" s="275"/>
    </row>
    <row r="565" spans="1:62" x14ac:dyDescent="0.25">
      <c r="A565" t="str">
        <f t="shared" si="18"/>
        <v>27. Verv. elektrische apparatuur</v>
      </c>
      <c r="B565" s="275">
        <v>27</v>
      </c>
      <c r="C565" s="5" t="s">
        <v>160</v>
      </c>
      <c r="D565" s="270"/>
      <c r="E565" s="70">
        <v>71.174799440763124</v>
      </c>
      <c r="F565" s="70">
        <v>62.22267585740331</v>
      </c>
      <c r="G565" s="70">
        <v>76.530188576218606</v>
      </c>
      <c r="H565" s="70">
        <v>77.703253186207647</v>
      </c>
      <c r="I565" s="70">
        <v>83.495359696595827</v>
      </c>
      <c r="J565" s="70">
        <v>87.701237276512302</v>
      </c>
      <c r="K565" s="69">
        <v>60.600927677740316</v>
      </c>
      <c r="L565" s="69">
        <v>52.085195039345422</v>
      </c>
      <c r="M565" s="265">
        <v>56.828188231508364</v>
      </c>
      <c r="N565" s="70">
        <v>101.71311613570333</v>
      </c>
      <c r="O565" s="70">
        <v>102.34608714274741</v>
      </c>
      <c r="P565" s="70">
        <v>101.61309878495912</v>
      </c>
      <c r="Q565" s="70">
        <v>102.47612972435819</v>
      </c>
      <c r="R565" s="70">
        <v>103.10812341146294</v>
      </c>
      <c r="S565" s="70">
        <v>102.91869799768381</v>
      </c>
      <c r="T565" s="265">
        <v>102.67033684687604</v>
      </c>
      <c r="U565" s="70">
        <v>100.18000058748318</v>
      </c>
      <c r="V565" s="70">
        <v>101.51810135742187</v>
      </c>
      <c r="W565" s="70">
        <v>101.50562558662857</v>
      </c>
      <c r="X565" s="70">
        <v>103.0935047968313</v>
      </c>
      <c r="Y565" s="70">
        <v>104.46472017780772</v>
      </c>
      <c r="Z565" s="70">
        <v>105.01206993986328</v>
      </c>
      <c r="AA565" s="70">
        <v>105.50136914630949</v>
      </c>
      <c r="BJ565" s="275"/>
    </row>
    <row r="566" spans="1:62" x14ac:dyDescent="0.25">
      <c r="A566" t="str">
        <f t="shared" si="18"/>
        <v>27. Verv. elektrische apparatuur</v>
      </c>
      <c r="B566" s="275">
        <v>27</v>
      </c>
      <c r="C566" s="5" t="s">
        <v>161</v>
      </c>
      <c r="D566" s="270"/>
      <c r="E566" s="70">
        <v>105.60520295851748</v>
      </c>
      <c r="F566" s="70">
        <v>90.007593794776511</v>
      </c>
      <c r="G566" s="70">
        <v>102.25794116749609</v>
      </c>
      <c r="H566" s="70">
        <v>105.98867108649014</v>
      </c>
      <c r="I566" s="70">
        <v>96.884845974679621</v>
      </c>
      <c r="J566" s="70">
        <v>120.63658813786977</v>
      </c>
      <c r="K566" s="69">
        <v>94.774387074118707</v>
      </c>
      <c r="L566" s="69">
        <v>81.846462775622911</v>
      </c>
      <c r="M566" s="265">
        <v>87.463854328593783</v>
      </c>
      <c r="N566" s="70">
        <v>144.28186347208441</v>
      </c>
      <c r="O566" s="70">
        <v>145.17974409839692</v>
      </c>
      <c r="P566" s="70">
        <v>144.13998708196715</v>
      </c>
      <c r="Q566" s="70">
        <v>145.36421181228047</v>
      </c>
      <c r="R566" s="70">
        <v>146.26070609288442</v>
      </c>
      <c r="S566" s="70">
        <v>145.99200277587502</v>
      </c>
      <c r="T566" s="265">
        <v>145.63969806814387</v>
      </c>
      <c r="U566" s="70">
        <v>141.31878469718794</v>
      </c>
      <c r="V566" s="70">
        <v>143.20637477006858</v>
      </c>
      <c r="W566" s="70">
        <v>143.1887758405783</v>
      </c>
      <c r="X566" s="70">
        <v>145.42871553828104</v>
      </c>
      <c r="Y566" s="70">
        <v>147.3630186932152</v>
      </c>
      <c r="Z566" s="70">
        <v>148.13513690767303</v>
      </c>
      <c r="AA566" s="70">
        <v>148.82536618300514</v>
      </c>
      <c r="BJ566" s="275"/>
    </row>
    <row r="567" spans="1:62" x14ac:dyDescent="0.25">
      <c r="A567" t="str">
        <f t="shared" si="18"/>
        <v>27. Verv. elektrische apparatuur</v>
      </c>
      <c r="B567" s="275">
        <v>27</v>
      </c>
      <c r="C567" s="5" t="s">
        <v>162</v>
      </c>
      <c r="D567" s="270"/>
      <c r="E567" s="70">
        <v>144.24489032909005</v>
      </c>
      <c r="F567" s="70">
        <v>110.08427678415228</v>
      </c>
      <c r="G567" s="70">
        <v>122.83002415378279</v>
      </c>
      <c r="H567" s="70">
        <v>113.87899982874899</v>
      </c>
      <c r="I567" s="70">
        <v>110.94571344757074</v>
      </c>
      <c r="J567" s="70">
        <v>129.21467439017502</v>
      </c>
      <c r="K567" s="69">
        <v>87.493805056142932</v>
      </c>
      <c r="L567" s="69">
        <v>77.104343655010297</v>
      </c>
      <c r="M567" s="265">
        <v>83.822843511239654</v>
      </c>
      <c r="N567" s="70">
        <v>97.04897219706892</v>
      </c>
      <c r="O567" s="70">
        <v>104.45265015877946</v>
      </c>
      <c r="P567" s="70">
        <v>114.7214897744942</v>
      </c>
      <c r="Q567" s="70">
        <v>122.15347951891145</v>
      </c>
      <c r="R567" s="70">
        <v>128.30199761167177</v>
      </c>
      <c r="S567" s="70">
        <v>136.23486399598812</v>
      </c>
      <c r="T567" s="265">
        <v>136.55534382185039</v>
      </c>
      <c r="U567" s="70">
        <v>94.880142474394688</v>
      </c>
      <c r="V567" s="70">
        <v>102.84235766019918</v>
      </c>
      <c r="W567" s="70">
        <v>113.75369491845572</v>
      </c>
      <c r="X567" s="70">
        <v>121.98171906483032</v>
      </c>
      <c r="Y567" s="70">
        <v>129.02994096045597</v>
      </c>
      <c r="Z567" s="70">
        <v>137.97916612901616</v>
      </c>
      <c r="AA567" s="70">
        <v>139.28428740790298</v>
      </c>
      <c r="BJ567" s="275"/>
    </row>
    <row r="568" spans="1:62" x14ac:dyDescent="0.25">
      <c r="A568" t="str">
        <f t="shared" si="18"/>
        <v>27. Verv. elektrische apparatuur</v>
      </c>
      <c r="B568" s="275">
        <v>27</v>
      </c>
      <c r="C568" s="5" t="s">
        <v>163</v>
      </c>
      <c r="D568" s="270"/>
      <c r="E568" s="70">
        <v>129.53727162459984</v>
      </c>
      <c r="F568" s="70">
        <v>99.301196646784661</v>
      </c>
      <c r="G568" s="70">
        <v>116.37801024784252</v>
      </c>
      <c r="H568" s="70">
        <v>116.22557644337471</v>
      </c>
      <c r="I568" s="70">
        <v>111.07845136738938</v>
      </c>
      <c r="J568" s="70">
        <v>142.68993147033274</v>
      </c>
      <c r="K568" s="69">
        <v>87.651917949999628</v>
      </c>
      <c r="L568" s="69">
        <v>69.959147022406214</v>
      </c>
      <c r="M568" s="265">
        <v>68.711887234669575</v>
      </c>
      <c r="N568" s="70">
        <v>84.741183972692355</v>
      </c>
      <c r="O568" s="70">
        <v>80.819694005084713</v>
      </c>
      <c r="P568" s="70">
        <v>78.553434262571258</v>
      </c>
      <c r="Q568" s="70">
        <v>77.411108353252303</v>
      </c>
      <c r="R568" s="70">
        <v>76.761991064683897</v>
      </c>
      <c r="S568" s="70">
        <v>74.342437004368207</v>
      </c>
      <c r="T568" s="265">
        <v>80.013877412324746</v>
      </c>
      <c r="U568" s="70">
        <v>82.389316072786059</v>
      </c>
      <c r="V568" s="70">
        <v>79.13374973187878</v>
      </c>
      <c r="W568" s="70">
        <v>77.460071421373328</v>
      </c>
      <c r="X568" s="70">
        <v>76.874831206166533</v>
      </c>
      <c r="Y568" s="70">
        <v>76.770663437632777</v>
      </c>
      <c r="Z568" s="70">
        <v>74.877964398813361</v>
      </c>
      <c r="AA568" s="70">
        <v>81.161623441370679</v>
      </c>
      <c r="BJ568" s="275"/>
    </row>
    <row r="569" spans="1:62" x14ac:dyDescent="0.25">
      <c r="A569" t="str">
        <f t="shared" si="18"/>
        <v>27. Verv. elektrische apparatuur</v>
      </c>
      <c r="B569" s="275">
        <v>27</v>
      </c>
      <c r="C569" s="5" t="s">
        <v>164</v>
      </c>
      <c r="D569" s="270"/>
      <c r="E569" s="70">
        <v>134.87663348501002</v>
      </c>
      <c r="F569" s="70">
        <v>92.121144433502536</v>
      </c>
      <c r="G569" s="70">
        <v>104.68526193162897</v>
      </c>
      <c r="H569" s="70">
        <v>96.796043143916862</v>
      </c>
      <c r="I569" s="70">
        <v>89.912406395058937</v>
      </c>
      <c r="J569" s="70">
        <v>119.16251491632711</v>
      </c>
      <c r="K569" s="69">
        <v>75.801782275127692</v>
      </c>
      <c r="L569" s="69">
        <v>63.670417001882832</v>
      </c>
      <c r="M569" s="265">
        <v>63.620671239359162</v>
      </c>
      <c r="N569" s="70">
        <v>83.010905458083755</v>
      </c>
      <c r="O569" s="70">
        <v>80.598468637271523</v>
      </c>
      <c r="P569" s="70">
        <v>74.19654106211128</v>
      </c>
      <c r="Q569" s="70">
        <v>69.85976156019116</v>
      </c>
      <c r="R569" s="70">
        <v>66.083451416806881</v>
      </c>
      <c r="S569" s="70">
        <v>64.950374621699652</v>
      </c>
      <c r="T569" s="265">
        <v>61.944725767968514</v>
      </c>
      <c r="U569" s="70">
        <v>80.151365632647028</v>
      </c>
      <c r="V569" s="70">
        <v>78.373770124253539</v>
      </c>
      <c r="W569" s="70">
        <v>72.660064843073513</v>
      </c>
      <c r="X569" s="70">
        <v>68.898123498062091</v>
      </c>
      <c r="Y569" s="70">
        <v>65.635860769757684</v>
      </c>
      <c r="Z569" s="70">
        <v>64.967821051976117</v>
      </c>
      <c r="AA569" s="70">
        <v>62.400655046227868</v>
      </c>
      <c r="BJ569" s="275"/>
    </row>
    <row r="570" spans="1:62" x14ac:dyDescent="0.25">
      <c r="A570" t="str">
        <f t="shared" si="18"/>
        <v>27. Verv. elektrische apparatuur</v>
      </c>
      <c r="B570" s="275">
        <v>27</v>
      </c>
      <c r="C570" s="5" t="s">
        <v>165</v>
      </c>
      <c r="D570" s="270"/>
      <c r="E570" s="70">
        <v>156.8818433713534</v>
      </c>
      <c r="F570" s="70">
        <v>111.9597227862867</v>
      </c>
      <c r="G570" s="70">
        <v>129.31880318693251</v>
      </c>
      <c r="H570" s="70">
        <v>117.41334381042189</v>
      </c>
      <c r="I570" s="70">
        <v>108.18634100272064</v>
      </c>
      <c r="J570" s="70">
        <v>137.62893572753015</v>
      </c>
      <c r="K570" s="69">
        <v>76.536414318747291</v>
      </c>
      <c r="L570" s="69">
        <v>56.267737962680968</v>
      </c>
      <c r="M570" s="265">
        <v>54.748667695791553</v>
      </c>
      <c r="N570" s="70">
        <v>71.984460439473807</v>
      </c>
      <c r="O570" s="70">
        <v>72.423467477554681</v>
      </c>
      <c r="P570" s="70">
        <v>73.725387344365885</v>
      </c>
      <c r="Q570" s="70">
        <v>73.167302637422182</v>
      </c>
      <c r="R570" s="70">
        <v>72.354622478520611</v>
      </c>
      <c r="S570" s="70">
        <v>70.612775052893909</v>
      </c>
      <c r="T570" s="265">
        <v>68.560648797707657</v>
      </c>
      <c r="U570" s="70">
        <v>69.211259376882381</v>
      </c>
      <c r="V570" s="70">
        <v>70.127036305898557</v>
      </c>
      <c r="W570" s="70">
        <v>71.893794716494753</v>
      </c>
      <c r="X570" s="70">
        <v>71.855424959589968</v>
      </c>
      <c r="Y570" s="70">
        <v>71.561094185608169</v>
      </c>
      <c r="Z570" s="70">
        <v>70.333485971971939</v>
      </c>
      <c r="AA570" s="70">
        <v>68.773631217575726</v>
      </c>
      <c r="BJ570" s="275"/>
    </row>
    <row r="571" spans="1:62" x14ac:dyDescent="0.25">
      <c r="A571" t="str">
        <f t="shared" si="18"/>
        <v>27. Verv. elektrische apparatuur</v>
      </c>
      <c r="B571" s="275">
        <v>27</v>
      </c>
      <c r="C571" s="5" t="s">
        <v>166</v>
      </c>
      <c r="D571" s="266"/>
      <c r="E571" s="70">
        <v>126.41389436984103</v>
      </c>
      <c r="F571" s="70">
        <v>96.337075400937309</v>
      </c>
      <c r="G571" s="70">
        <v>125.99629634814798</v>
      </c>
      <c r="H571" s="70">
        <v>124.28686881978581</v>
      </c>
      <c r="I571" s="70">
        <v>118.1110432971729</v>
      </c>
      <c r="J571" s="70">
        <v>164.84278369503846</v>
      </c>
      <c r="K571" s="69">
        <v>88.491555240847845</v>
      </c>
      <c r="L571" s="69">
        <v>62.32196928101984</v>
      </c>
      <c r="M571" s="265">
        <v>59.782817247263232</v>
      </c>
      <c r="N571" s="70">
        <v>82.894966207548194</v>
      </c>
      <c r="O571" s="70">
        <v>74.910197858197407</v>
      </c>
      <c r="P571" s="70">
        <v>69.009289778523609</v>
      </c>
      <c r="Q571" s="70">
        <v>64.926422559938544</v>
      </c>
      <c r="R571" s="70">
        <v>60.783511198392794</v>
      </c>
      <c r="S571" s="70">
        <v>57.497502184140224</v>
      </c>
      <c r="T571" s="265">
        <v>57.836749336600455</v>
      </c>
      <c r="U571" s="70">
        <v>79.331036271562269</v>
      </c>
      <c r="V571" s="70">
        <v>72.19782024408039</v>
      </c>
      <c r="W571" s="70">
        <v>66.98211747349427</v>
      </c>
      <c r="X571" s="70">
        <v>63.46597580492876</v>
      </c>
      <c r="Y571" s="70">
        <v>59.837500589379282</v>
      </c>
      <c r="Z571" s="70">
        <v>57.003931893997681</v>
      </c>
      <c r="AA571" s="70">
        <v>57.74679467958471</v>
      </c>
      <c r="BJ571" s="275"/>
    </row>
    <row r="572" spans="1:62" x14ac:dyDescent="0.25">
      <c r="A572" t="str">
        <f t="shared" si="18"/>
        <v>27. Verv. elektrische apparatuur</v>
      </c>
      <c r="B572" s="275">
        <v>27</v>
      </c>
      <c r="C572" s="5" t="s">
        <v>167</v>
      </c>
      <c r="D572" s="266"/>
      <c r="E572" s="70">
        <v>97.770534189755253</v>
      </c>
      <c r="F572" s="70">
        <v>84.044848481197818</v>
      </c>
      <c r="G572" s="70">
        <v>112.36936413353583</v>
      </c>
      <c r="H572" s="70">
        <v>122.64936378222014</v>
      </c>
      <c r="I572" s="70">
        <v>127.25316192837282</v>
      </c>
      <c r="J572" s="70">
        <v>171.74643006804058</v>
      </c>
      <c r="K572" s="69">
        <v>114.14309592992973</v>
      </c>
      <c r="L572" s="69">
        <v>95.652244716267006</v>
      </c>
      <c r="M572" s="265">
        <v>104.53771034539201</v>
      </c>
      <c r="N572" s="70">
        <v>124.36869567234223</v>
      </c>
      <c r="O572" s="70">
        <v>118.45151215000917</v>
      </c>
      <c r="P572" s="70">
        <v>110.56366663664529</v>
      </c>
      <c r="Q572" s="70">
        <v>102.44017785244078</v>
      </c>
      <c r="R572" s="70">
        <v>96.661954372872756</v>
      </c>
      <c r="S572" s="70">
        <v>91.732766297773082</v>
      </c>
      <c r="T572" s="265">
        <v>82.731641871187747</v>
      </c>
      <c r="U572" s="70">
        <v>120.61217638952905</v>
      </c>
      <c r="V572" s="70">
        <v>115.68814486512868</v>
      </c>
      <c r="W572" s="70">
        <v>108.74989682554416</v>
      </c>
      <c r="X572" s="70">
        <v>101.47403213679206</v>
      </c>
      <c r="Y572" s="70">
        <v>96.429150038062559</v>
      </c>
      <c r="Z572" s="70">
        <v>92.160629059612845</v>
      </c>
      <c r="AA572" s="70">
        <v>83.706803243338499</v>
      </c>
      <c r="BJ572" s="275"/>
    </row>
    <row r="573" spans="1:62" x14ac:dyDescent="0.25">
      <c r="A573" t="str">
        <f t="shared" si="18"/>
        <v>27. Verv. elektrische apparatuur</v>
      </c>
      <c r="B573" s="275">
        <v>27</v>
      </c>
      <c r="C573" s="5" t="s">
        <v>168</v>
      </c>
      <c r="D573" s="266"/>
      <c r="E573" s="70">
        <v>43.469341415227653</v>
      </c>
      <c r="F573" s="70">
        <v>42.073423658022882</v>
      </c>
      <c r="G573" s="70">
        <v>51.312201557633692</v>
      </c>
      <c r="H573" s="70">
        <v>58.950665293714117</v>
      </c>
      <c r="I573" s="70">
        <v>64.192734923965304</v>
      </c>
      <c r="J573" s="70">
        <v>88.915263594452384</v>
      </c>
      <c r="K573" s="69">
        <v>76.264056650235759</v>
      </c>
      <c r="L573" s="69">
        <v>69.614210870650084</v>
      </c>
      <c r="M573" s="265">
        <v>74.633429405684112</v>
      </c>
      <c r="N573" s="70">
        <v>95.490752797444259</v>
      </c>
      <c r="O573" s="70">
        <v>103.79666595020228</v>
      </c>
      <c r="P573" s="70">
        <v>108.19837179288822</v>
      </c>
      <c r="Q573" s="70">
        <v>108.64547955140817</v>
      </c>
      <c r="R573" s="70">
        <v>107.22551858580916</v>
      </c>
      <c r="S573" s="70">
        <v>98.68414694129396</v>
      </c>
      <c r="T573" s="265">
        <v>94.012522739841273</v>
      </c>
      <c r="U573" s="70">
        <v>94.131377356085935</v>
      </c>
      <c r="V573" s="70">
        <v>103.04446606714454</v>
      </c>
      <c r="W573" s="70">
        <v>108.1758130402627</v>
      </c>
      <c r="X573" s="70">
        <v>109.39293559447724</v>
      </c>
      <c r="Y573" s="70">
        <v>108.7286370867872</v>
      </c>
      <c r="Z573" s="70">
        <v>100.77698315821694</v>
      </c>
      <c r="AA573" s="70">
        <v>96.686945824217602</v>
      </c>
      <c r="BJ573" s="275"/>
    </row>
    <row r="574" spans="1:62" x14ac:dyDescent="0.25">
      <c r="A574" t="str">
        <f t="shared" si="18"/>
        <v>27. Verv. elektrische apparatuur</v>
      </c>
      <c r="B574" s="275">
        <v>27</v>
      </c>
      <c r="C574" s="5" t="s">
        <v>169</v>
      </c>
      <c r="D574" s="266"/>
      <c r="E574" s="70">
        <v>2.554609186872443</v>
      </c>
      <c r="F574" s="70">
        <v>3.1117933721381377</v>
      </c>
      <c r="G574" s="70">
        <v>3.0495499535497954</v>
      </c>
      <c r="H574" s="70">
        <v>4.1690161727634374</v>
      </c>
      <c r="I574" s="70">
        <v>6.0929551534735262</v>
      </c>
      <c r="J574" s="70">
        <v>8.1891390836587021</v>
      </c>
      <c r="K574" s="69">
        <v>6.4493778535422601</v>
      </c>
      <c r="L574" s="69">
        <v>5.2172734435456913</v>
      </c>
      <c r="M574" s="265">
        <v>5.6960314975211972</v>
      </c>
      <c r="N574" s="70">
        <v>8.5473760085986452</v>
      </c>
      <c r="O574" s="70">
        <v>9.2364738708663765</v>
      </c>
      <c r="P574" s="70">
        <v>16.754226174183497</v>
      </c>
      <c r="Q574" s="70">
        <v>20.519418916883723</v>
      </c>
      <c r="R574" s="70">
        <v>22.721105885420467</v>
      </c>
      <c r="S574" s="70">
        <v>27.709221764852838</v>
      </c>
      <c r="T574" s="265">
        <v>28.183034562395992</v>
      </c>
      <c r="U574" s="70">
        <v>8.4382340026696294</v>
      </c>
      <c r="V574" s="70">
        <v>9.1831807896619218</v>
      </c>
      <c r="W574" s="70">
        <v>16.775654589134653</v>
      </c>
      <c r="X574" s="70">
        <v>20.691326445318264</v>
      </c>
      <c r="Y574" s="70">
        <v>23.073895072162376</v>
      </c>
      <c r="Z574" s="70">
        <v>28.338962683295218</v>
      </c>
      <c r="AA574" s="70">
        <v>29.027895251509122</v>
      </c>
      <c r="BJ574" s="275"/>
    </row>
    <row r="575" spans="1:62" x14ac:dyDescent="0.25">
      <c r="A575" t="str">
        <f t="shared" si="18"/>
        <v>27. Verv. elektrische apparatuur</v>
      </c>
      <c r="B575" s="275">
        <v>27</v>
      </c>
      <c r="C575" s="5" t="s">
        <v>26</v>
      </c>
      <c r="D575" s="270"/>
      <c r="E575" s="70">
        <v>143.79448479185535</v>
      </c>
      <c r="F575" s="70">
        <v>129.23006551135882</v>
      </c>
      <c r="G575" s="70">
        <v>166.7311156447193</v>
      </c>
      <c r="H575" s="70">
        <v>185.76904524869769</v>
      </c>
      <c r="I575" s="70">
        <v>197.53885200581166</v>
      </c>
      <c r="J575" s="70">
        <v>268.85083274615164</v>
      </c>
      <c r="K575" s="69">
        <v>196.85653043370775</v>
      </c>
      <c r="L575" s="69">
        <v>170.48372903046277</v>
      </c>
      <c r="M575" s="265">
        <v>184.86717124859732</v>
      </c>
      <c r="N575" s="70">
        <v>228.40682447838512</v>
      </c>
      <c r="O575" s="70">
        <v>231.48465197107782</v>
      </c>
      <c r="P575" s="70">
        <v>235.51626460371699</v>
      </c>
      <c r="Q575" s="70">
        <v>231.60507632073268</v>
      </c>
      <c r="R575" s="70">
        <v>226.60857884410237</v>
      </c>
      <c r="S575" s="70">
        <v>218.12613500391987</v>
      </c>
      <c r="T575" s="265">
        <v>204.92719917342501</v>
      </c>
      <c r="U575" s="70">
        <v>223.18178774828459</v>
      </c>
      <c r="V575" s="70">
        <v>227.91579172193514</v>
      </c>
      <c r="W575" s="70">
        <v>233.70136445494151</v>
      </c>
      <c r="X575" s="70">
        <v>231.55829417658757</v>
      </c>
      <c r="Y575" s="70">
        <v>228.23168219701213</v>
      </c>
      <c r="Z575" s="70">
        <v>221.276574901125</v>
      </c>
      <c r="AA575" s="70">
        <v>209.42164431906519</v>
      </c>
      <c r="BJ575" s="275"/>
    </row>
    <row r="576" spans="1:62" x14ac:dyDescent="0.25">
      <c r="A576" t="str">
        <f t="shared" si="18"/>
        <v>27. Verv. elektrische apparatuur</v>
      </c>
      <c r="B576" s="275">
        <v>27</v>
      </c>
      <c r="C576" s="5" t="s">
        <v>19</v>
      </c>
      <c r="D576" s="270"/>
      <c r="E576" s="70">
        <v>1018.7951337116004</v>
      </c>
      <c r="F576" s="70">
        <v>795.98228967729972</v>
      </c>
      <c r="G576" s="70">
        <v>952.12793154297117</v>
      </c>
      <c r="H576" s="70">
        <v>942.59192976013321</v>
      </c>
      <c r="I576" s="70">
        <v>921.90488422295073</v>
      </c>
      <c r="J576" s="70">
        <v>1176.1138461038931</v>
      </c>
      <c r="K576" s="69">
        <v>773.44137354455688</v>
      </c>
      <c r="L576" s="69">
        <v>642.91509016954512</v>
      </c>
      <c r="M576" s="265">
        <v>668.24017802276569</v>
      </c>
      <c r="N576" s="70">
        <v>903.40831092678548</v>
      </c>
      <c r="O576" s="70">
        <v>901.59901667144652</v>
      </c>
      <c r="P576" s="70">
        <v>900.79234072366694</v>
      </c>
      <c r="Q576" s="70">
        <v>896.3594713407881</v>
      </c>
      <c r="R576" s="70">
        <v>889.71690811890073</v>
      </c>
      <c r="S576" s="70">
        <v>880.11134632700657</v>
      </c>
      <c r="T576" s="265">
        <v>867.56236482072723</v>
      </c>
      <c r="U576" s="70">
        <v>879.88979671632728</v>
      </c>
      <c r="V576" s="70">
        <v>884.6846056571884</v>
      </c>
      <c r="W576" s="70">
        <v>890.51396154638519</v>
      </c>
      <c r="X576" s="70">
        <v>892.67159450093482</v>
      </c>
      <c r="Y576" s="70">
        <v>892.53604266283151</v>
      </c>
      <c r="Z576" s="70">
        <v>889.27823044188074</v>
      </c>
      <c r="AA576" s="70">
        <v>882.85261051332611</v>
      </c>
      <c r="BJ576" s="275"/>
    </row>
    <row r="577" spans="1:62" x14ac:dyDescent="0.25">
      <c r="A577" t="str">
        <f t="shared" si="18"/>
        <v>27. Verv. elektrische apparatuur</v>
      </c>
      <c r="B577" s="275">
        <v>27</v>
      </c>
      <c r="C577" s="5" t="s">
        <v>20</v>
      </c>
      <c r="D577" s="270"/>
      <c r="E577" s="267">
        <v>0.14114170752660912</v>
      </c>
      <c r="F577" s="267">
        <v>0.16235294074664672</v>
      </c>
      <c r="G577" s="267">
        <v>0.1751141943441604</v>
      </c>
      <c r="H577" s="267">
        <v>0.19708321213398403</v>
      </c>
      <c r="I577" s="267">
        <v>0.21427248665930645</v>
      </c>
      <c r="J577" s="267">
        <v>0.22859252413086756</v>
      </c>
      <c r="K577" s="333">
        <v>0.2545203000087079</v>
      </c>
      <c r="L577" s="333">
        <v>0.2651730090601917</v>
      </c>
      <c r="M577" s="268">
        <v>0.27664779420416596</v>
      </c>
      <c r="N577" s="267">
        <v>0.2528278982114609</v>
      </c>
      <c r="O577" s="267">
        <v>0.25674900669887663</v>
      </c>
      <c r="P577" s="267">
        <v>0.26145455945430329</v>
      </c>
      <c r="Q577" s="267">
        <v>0.25838414578728586</v>
      </c>
      <c r="R577" s="267">
        <v>0.25469739506604799</v>
      </c>
      <c r="S577" s="267">
        <v>0.24783924887939668</v>
      </c>
      <c r="T577" s="268">
        <v>0.23621033770381578</v>
      </c>
      <c r="U577" s="267">
        <v>0.25364743241844573</v>
      </c>
      <c r="V577" s="267">
        <v>0.25762377944016307</v>
      </c>
      <c r="W577" s="267">
        <v>0.26243425094550688</v>
      </c>
      <c r="X577" s="267">
        <v>0.25939919630359098</v>
      </c>
      <c r="Y577" s="267">
        <v>0.25571144613510022</v>
      </c>
      <c r="Z577" s="267">
        <v>0.24882715816755469</v>
      </c>
      <c r="AA577" s="267">
        <v>0.23721020000982837</v>
      </c>
      <c r="BJ577" s="275"/>
    </row>
    <row r="578" spans="1:62" x14ac:dyDescent="0.25">
      <c r="A578" t="str">
        <f t="shared" si="18"/>
        <v>27. Verv. elektrische apparatuur</v>
      </c>
      <c r="B578" s="275">
        <v>27</v>
      </c>
      <c r="C578" s="5" t="s">
        <v>29</v>
      </c>
      <c r="D578" s="270"/>
      <c r="E578" s="70">
        <v>727.79513371160044</v>
      </c>
      <c r="F578" s="70">
        <v>795.98228967729972</v>
      </c>
      <c r="G578" s="70">
        <v>769.12793154297117</v>
      </c>
      <c r="H578" s="70">
        <v>753.59192976013321</v>
      </c>
      <c r="I578" s="70">
        <v>751.90488422295073</v>
      </c>
      <c r="J578" s="70">
        <v>474.11384610389314</v>
      </c>
      <c r="K578" s="69">
        <v>728.44137354455688</v>
      </c>
      <c r="L578" s="69">
        <v>642.91509016954512</v>
      </c>
      <c r="M578" s="265">
        <v>668.24017802276569</v>
      </c>
      <c r="N578" s="70">
        <v>795.59554647423067</v>
      </c>
      <c r="O578" s="70">
        <v>795.5102247761198</v>
      </c>
      <c r="P578" s="70">
        <v>796.39995432156343</v>
      </c>
      <c r="Q578" s="70">
        <v>793.63636417713656</v>
      </c>
      <c r="R578" s="70">
        <v>788.63638769943134</v>
      </c>
      <c r="S578" s="70">
        <v>780.64714698193245</v>
      </c>
      <c r="T578" s="265">
        <v>769.68864087963698</v>
      </c>
      <c r="U578" s="70">
        <v>819.11406068468909</v>
      </c>
      <c r="V578" s="70">
        <v>824.45670546256122</v>
      </c>
      <c r="W578" s="70">
        <v>830.82895896631385</v>
      </c>
      <c r="X578" s="70">
        <v>833.52459582637243</v>
      </c>
      <c r="Y578" s="70">
        <v>833.92219829690316</v>
      </c>
      <c r="Z578" s="70">
        <v>831.1927345022342</v>
      </c>
      <c r="AA578" s="70">
        <v>825.290700438106</v>
      </c>
      <c r="BJ578" s="275"/>
    </row>
    <row r="579" spans="1:62" x14ac:dyDescent="0.25">
      <c r="A579" t="str">
        <f t="shared" ref="A579:A642" si="19">VLOOKUP(B579,$AU$3:$AV$70,2)</f>
        <v>28. Verv. machines, apparaten en werktuigen, n.e.g.</v>
      </c>
      <c r="B579" s="275">
        <v>28</v>
      </c>
      <c r="C579" s="5" t="s">
        <v>25</v>
      </c>
      <c r="D579" s="70">
        <v>23442</v>
      </c>
      <c r="E579" s="70">
        <v>23860</v>
      </c>
      <c r="F579" s="70">
        <v>23352</v>
      </c>
      <c r="G579" s="70">
        <v>23509</v>
      </c>
      <c r="H579" s="70">
        <v>24479</v>
      </c>
      <c r="I579" s="70">
        <v>24656</v>
      </c>
      <c r="J579" s="70">
        <v>24138</v>
      </c>
      <c r="K579" s="69">
        <v>24542</v>
      </c>
      <c r="L579" s="69">
        <v>25731</v>
      </c>
      <c r="M579" s="265">
        <v>25808.827593429851</v>
      </c>
      <c r="N579" s="70">
        <v>26086.13810853894</v>
      </c>
      <c r="O579" s="70">
        <v>26366.42826778382</v>
      </c>
      <c r="P579" s="70">
        <v>26649.730086824497</v>
      </c>
      <c r="Q579" s="70">
        <v>26936.075925322668</v>
      </c>
      <c r="R579" s="70">
        <v>27225.498490637903</v>
      </c>
      <c r="S579" s="70">
        <v>27518.030841563552</v>
      </c>
      <c r="T579" s="265">
        <v>27813.706392102882</v>
      </c>
      <c r="U579" s="70">
        <v>26219.976544821227</v>
      </c>
      <c r="V579" s="70">
        <v>26637.675327258512</v>
      </c>
      <c r="W579" s="70">
        <v>27062.028283186432</v>
      </c>
      <c r="X579" s="70">
        <v>27493.141417282768</v>
      </c>
      <c r="Y579" s="70">
        <v>27931.122422938686</v>
      </c>
      <c r="Z579" s="70">
        <v>28376.080709160829</v>
      </c>
      <c r="AA579" s="70">
        <v>28828.127427902062</v>
      </c>
      <c r="BJ579" s="275"/>
    </row>
    <row r="580" spans="1:62" x14ac:dyDescent="0.25">
      <c r="A580" t="str">
        <f t="shared" si="19"/>
        <v>28. Verv. machines, apparaten en werktuigen, n.e.g.</v>
      </c>
      <c r="B580" s="275">
        <v>28</v>
      </c>
      <c r="C580" s="5" t="s">
        <v>154</v>
      </c>
      <c r="D580" s="266"/>
      <c r="E580" s="70">
        <v>418</v>
      </c>
      <c r="F580" s="70">
        <v>-508</v>
      </c>
      <c r="G580" s="70">
        <v>157</v>
      </c>
      <c r="H580" s="70">
        <v>970</v>
      </c>
      <c r="I580" s="70">
        <v>177</v>
      </c>
      <c r="J580" s="70">
        <v>-518</v>
      </c>
      <c r="K580" s="69">
        <v>404</v>
      </c>
      <c r="L580" s="69">
        <v>1189</v>
      </c>
      <c r="M580" s="265">
        <v>77.827593429850822</v>
      </c>
      <c r="N580" s="70">
        <v>277.31051510908947</v>
      </c>
      <c r="O580" s="70">
        <v>280.29015924487976</v>
      </c>
      <c r="P580" s="70">
        <v>283.30181904067649</v>
      </c>
      <c r="Q580" s="70">
        <v>286.34583849817136</v>
      </c>
      <c r="R580" s="70">
        <v>289.42256531523526</v>
      </c>
      <c r="S580" s="70">
        <v>292.53235092564864</v>
      </c>
      <c r="T580" s="265">
        <v>295.67555053933029</v>
      </c>
      <c r="U580" s="70">
        <v>411.14895139137661</v>
      </c>
      <c r="V580" s="70">
        <v>417.69878243728454</v>
      </c>
      <c r="W580" s="70">
        <v>424.35295592791954</v>
      </c>
      <c r="X580" s="70">
        <v>431.11313409633658</v>
      </c>
      <c r="Y580" s="70">
        <v>437.98100565591812</v>
      </c>
      <c r="Z580" s="70">
        <v>444.95828622214322</v>
      </c>
      <c r="AA580" s="70">
        <v>452.04671874123233</v>
      </c>
      <c r="BJ580" s="275"/>
    </row>
    <row r="581" spans="1:62" x14ac:dyDescent="0.25">
      <c r="A581" t="str">
        <f t="shared" si="19"/>
        <v>28. Verv. machines, apparaten en werktuigen, n.e.g.</v>
      </c>
      <c r="B581" s="275">
        <v>28</v>
      </c>
      <c r="C581" s="5" t="s">
        <v>155</v>
      </c>
      <c r="D581" s="266"/>
      <c r="E581" s="267">
        <v>1.0178312430679977</v>
      </c>
      <c r="F581" s="267">
        <v>0.97870913663034365</v>
      </c>
      <c r="G581" s="267">
        <v>1.0067231928742719</v>
      </c>
      <c r="H581" s="267">
        <v>1.0412607937385683</v>
      </c>
      <c r="I581" s="267">
        <v>1.0072306875280852</v>
      </c>
      <c r="J581" s="267">
        <v>0.97899091499026603</v>
      </c>
      <c r="K581" s="333">
        <v>1.0167370950368713</v>
      </c>
      <c r="L581" s="333">
        <v>1.0484475592861218</v>
      </c>
      <c r="M581" s="268">
        <v>1.0030246626026913</v>
      </c>
      <c r="N581" s="267">
        <v>1.0107447931954756</v>
      </c>
      <c r="O581" s="267">
        <v>1.0107447931954761</v>
      </c>
      <c r="P581" s="267">
        <v>1.0107447931954756</v>
      </c>
      <c r="Q581" s="267">
        <v>1.0107447931954756</v>
      </c>
      <c r="R581" s="267">
        <v>1.0107447931954761</v>
      </c>
      <c r="S581" s="267">
        <v>1.0107447931954761</v>
      </c>
      <c r="T581" s="268">
        <v>1.0107447931954761</v>
      </c>
      <c r="U581" s="267">
        <v>1.015930555152224</v>
      </c>
      <c r="V581" s="267">
        <v>1.0159305551522235</v>
      </c>
      <c r="W581" s="267">
        <v>1.0159305551522237</v>
      </c>
      <c r="X581" s="267">
        <v>1.0159305551522235</v>
      </c>
      <c r="Y581" s="267">
        <v>1.015930555152224</v>
      </c>
      <c r="Z581" s="267">
        <v>1.015930555152224</v>
      </c>
      <c r="AA581" s="267">
        <v>1.0159305551522235</v>
      </c>
      <c r="BJ581" s="275"/>
    </row>
    <row r="582" spans="1:62" x14ac:dyDescent="0.25">
      <c r="A582" t="str">
        <f t="shared" si="19"/>
        <v>28. Verv. machines, apparaten en werktuigen, n.e.g.</v>
      </c>
      <c r="B582" s="275">
        <v>28</v>
      </c>
      <c r="C582" s="5" t="s">
        <v>8</v>
      </c>
      <c r="D582" s="70">
        <v>83</v>
      </c>
      <c r="E582" s="70">
        <v>79</v>
      </c>
      <c r="F582" s="70">
        <v>79</v>
      </c>
      <c r="G582" s="70">
        <v>73</v>
      </c>
      <c r="H582" s="70">
        <v>108</v>
      </c>
      <c r="I582" s="70">
        <v>96</v>
      </c>
      <c r="J582" s="70">
        <v>71</v>
      </c>
      <c r="K582" s="69">
        <v>101</v>
      </c>
      <c r="L582" s="69">
        <v>140</v>
      </c>
      <c r="M582" s="265">
        <v>98.430986497326415</v>
      </c>
      <c r="N582" s="70">
        <v>102.27062060551071</v>
      </c>
      <c r="O582" s="70">
        <v>104.49601535831673</v>
      </c>
      <c r="P582" s="70">
        <v>108.35657116336176</v>
      </c>
      <c r="Q582" s="70">
        <v>112.03984603771639</v>
      </c>
      <c r="R582" s="70">
        <v>115.72374216768564</v>
      </c>
      <c r="S582" s="70">
        <v>119.45151580999399</v>
      </c>
      <c r="T582" s="265">
        <v>119.95064445309977</v>
      </c>
      <c r="U582" s="70">
        <v>102.7953337647573</v>
      </c>
      <c r="V582" s="70">
        <v>105.57102774167359</v>
      </c>
      <c r="W582" s="70">
        <v>110.03295657923923</v>
      </c>
      <c r="X582" s="70">
        <v>114.35694419726931</v>
      </c>
      <c r="Y582" s="70">
        <v>118.72304232878309</v>
      </c>
      <c r="Z582" s="70">
        <v>123.17617757504505</v>
      </c>
      <c r="AA582" s="70">
        <v>124.32548235767479</v>
      </c>
      <c r="BJ582" s="275"/>
    </row>
    <row r="583" spans="1:62" x14ac:dyDescent="0.25">
      <c r="A583" t="str">
        <f t="shared" si="19"/>
        <v>28. Verv. machines, apparaten en werktuigen, n.e.g.</v>
      </c>
      <c r="B583" s="275">
        <v>28</v>
      </c>
      <c r="C583" s="5" t="s">
        <v>9</v>
      </c>
      <c r="D583" s="70">
        <v>1595</v>
      </c>
      <c r="E583" s="70">
        <v>1469</v>
      </c>
      <c r="F583" s="70">
        <v>1401</v>
      </c>
      <c r="G583" s="70">
        <v>1352</v>
      </c>
      <c r="H583" s="70">
        <v>1587</v>
      </c>
      <c r="I583" s="70">
        <v>1611</v>
      </c>
      <c r="J583" s="70">
        <v>1444</v>
      </c>
      <c r="K583" s="69">
        <v>1489</v>
      </c>
      <c r="L583" s="69">
        <v>1675</v>
      </c>
      <c r="M583" s="265">
        <v>1615.5726856061178</v>
      </c>
      <c r="N583" s="70">
        <v>1678.5935716974368</v>
      </c>
      <c r="O583" s="70">
        <v>1715.1195388269264</v>
      </c>
      <c r="P583" s="70">
        <v>1778.4838180222619</v>
      </c>
      <c r="Q583" s="70">
        <v>1838.938340447964</v>
      </c>
      <c r="R583" s="70">
        <v>1899.4030596992548</v>
      </c>
      <c r="S583" s="70">
        <v>1960.5879516621067</v>
      </c>
      <c r="T583" s="265">
        <v>1968.7802763669615</v>
      </c>
      <c r="U583" s="70">
        <v>1687.2058215389022</v>
      </c>
      <c r="V583" s="70">
        <v>1732.7639890660473</v>
      </c>
      <c r="W583" s="70">
        <v>1805.9987559987662</v>
      </c>
      <c r="X583" s="70">
        <v>1876.9694587944578</v>
      </c>
      <c r="Y583" s="70">
        <v>1948.6313321024243</v>
      </c>
      <c r="Z583" s="70">
        <v>2021.7217675961911</v>
      </c>
      <c r="AA583" s="70">
        <v>2040.5855977814504</v>
      </c>
      <c r="BJ583" s="275"/>
    </row>
    <row r="584" spans="1:62" x14ac:dyDescent="0.25">
      <c r="A584" t="str">
        <f t="shared" si="19"/>
        <v>28. Verv. machines, apparaten en werktuigen, n.e.g.</v>
      </c>
      <c r="B584" s="275">
        <v>28</v>
      </c>
      <c r="C584" s="5" t="s">
        <v>10</v>
      </c>
      <c r="D584" s="70">
        <v>2963</v>
      </c>
      <c r="E584" s="70">
        <v>2897</v>
      </c>
      <c r="F584" s="70">
        <v>2789</v>
      </c>
      <c r="G584" s="70">
        <v>2750</v>
      </c>
      <c r="H584" s="70">
        <v>2920</v>
      </c>
      <c r="I584" s="70">
        <v>2903</v>
      </c>
      <c r="J584" s="70">
        <v>2773</v>
      </c>
      <c r="K584" s="69">
        <v>2853</v>
      </c>
      <c r="L584" s="69">
        <v>3014</v>
      </c>
      <c r="M584" s="265">
        <v>3067.0146660166943</v>
      </c>
      <c r="N584" s="70">
        <v>3186.6539639755633</v>
      </c>
      <c r="O584" s="70">
        <v>3255.9951195142012</v>
      </c>
      <c r="P584" s="70">
        <v>3376.2863173817618</v>
      </c>
      <c r="Q584" s="70">
        <v>3491.0536123221937</v>
      </c>
      <c r="R584" s="70">
        <v>3605.8402649887785</v>
      </c>
      <c r="S584" s="70">
        <v>3721.9940986482707</v>
      </c>
      <c r="T584" s="265">
        <v>3737.5464660795974</v>
      </c>
      <c r="U584" s="70">
        <v>3203.0035202700647</v>
      </c>
      <c r="V584" s="70">
        <v>3289.4914692230873</v>
      </c>
      <c r="W584" s="70">
        <v>3428.5208711473315</v>
      </c>
      <c r="X584" s="70">
        <v>3563.2521576262402</v>
      </c>
      <c r="Y584" s="70">
        <v>3699.2955671168538</v>
      </c>
      <c r="Z584" s="70">
        <v>3838.0509692118258</v>
      </c>
      <c r="AA584" s="70">
        <v>3873.8621984749225</v>
      </c>
      <c r="BJ584" s="275"/>
    </row>
    <row r="585" spans="1:62" x14ac:dyDescent="0.25">
      <c r="A585" t="str">
        <f t="shared" si="19"/>
        <v>28. Verv. machines, apparaten en werktuigen, n.e.g.</v>
      </c>
      <c r="B585" s="275">
        <v>28</v>
      </c>
      <c r="C585" s="5" t="s">
        <v>11</v>
      </c>
      <c r="D585" s="70">
        <v>3301</v>
      </c>
      <c r="E585" s="70">
        <v>3378</v>
      </c>
      <c r="F585" s="70">
        <v>3157</v>
      </c>
      <c r="G585" s="70">
        <v>3063</v>
      </c>
      <c r="H585" s="70">
        <v>3089</v>
      </c>
      <c r="I585" s="70">
        <v>3035</v>
      </c>
      <c r="J585" s="70">
        <v>2985</v>
      </c>
      <c r="K585" s="69">
        <v>3068</v>
      </c>
      <c r="L585" s="69">
        <v>3224</v>
      </c>
      <c r="M585" s="265">
        <v>3238.9230856397162</v>
      </c>
      <c r="N585" s="70">
        <v>3263.3831216400527</v>
      </c>
      <c r="O585" s="70">
        <v>3336.0071085969726</v>
      </c>
      <c r="P585" s="70">
        <v>3366.1111824723444</v>
      </c>
      <c r="Q585" s="70">
        <v>3430.3054805921893</v>
      </c>
      <c r="R585" s="70">
        <v>3521.4865758598453</v>
      </c>
      <c r="S585" s="70">
        <v>3637.3468759665257</v>
      </c>
      <c r="T585" s="265">
        <v>3752.4086773799067</v>
      </c>
      <c r="U585" s="70">
        <v>3280.1263471866232</v>
      </c>
      <c r="V585" s="70">
        <v>3370.3265890136399</v>
      </c>
      <c r="W585" s="70">
        <v>3418.1883166408907</v>
      </c>
      <c r="X585" s="70">
        <v>3501.2476926433192</v>
      </c>
      <c r="Y585" s="70">
        <v>3612.7556193286819</v>
      </c>
      <c r="Z585" s="70">
        <v>3750.7643302639667</v>
      </c>
      <c r="AA585" s="70">
        <v>3889.2664640979865</v>
      </c>
      <c r="BJ585" s="275"/>
    </row>
    <row r="586" spans="1:62" x14ac:dyDescent="0.25">
      <c r="A586" t="str">
        <f t="shared" si="19"/>
        <v>28. Verv. machines, apparaten en werktuigen, n.e.g.</v>
      </c>
      <c r="B586" s="275">
        <v>28</v>
      </c>
      <c r="C586" s="5" t="s">
        <v>12</v>
      </c>
      <c r="D586" s="70">
        <v>2989</v>
      </c>
      <c r="E586" s="70">
        <v>3096</v>
      </c>
      <c r="F586" s="70">
        <v>3056</v>
      </c>
      <c r="G586" s="70">
        <v>3146</v>
      </c>
      <c r="H586" s="70">
        <v>3300</v>
      </c>
      <c r="I586" s="70">
        <v>3281</v>
      </c>
      <c r="J586" s="70">
        <v>3229</v>
      </c>
      <c r="K586" s="69">
        <v>3203</v>
      </c>
      <c r="L586" s="69">
        <v>3295</v>
      </c>
      <c r="M586" s="265">
        <v>3289.1389474325797</v>
      </c>
      <c r="N586" s="70">
        <v>3233.7418714294395</v>
      </c>
      <c r="O586" s="70">
        <v>3221.3644974959584</v>
      </c>
      <c r="P586" s="70">
        <v>3267.8280829114037</v>
      </c>
      <c r="Q586" s="70">
        <v>3294.1973479377439</v>
      </c>
      <c r="R586" s="70">
        <v>3309.4453594567885</v>
      </c>
      <c r="S586" s="70">
        <v>3334.4379728943727</v>
      </c>
      <c r="T586" s="265">
        <v>3408.643228859059</v>
      </c>
      <c r="U586" s="70">
        <v>3250.3330185594532</v>
      </c>
      <c r="V586" s="70">
        <v>3254.5045814909372</v>
      </c>
      <c r="W586" s="70">
        <v>3318.3846784272182</v>
      </c>
      <c r="X586" s="70">
        <v>3362.3247051418939</v>
      </c>
      <c r="Y586" s="70">
        <v>3395.2187695957232</v>
      </c>
      <c r="Z586" s="70">
        <v>3438.4103129802711</v>
      </c>
      <c r="AA586" s="70">
        <v>3532.9632078702316</v>
      </c>
      <c r="BJ586" s="275"/>
    </row>
    <row r="587" spans="1:62" x14ac:dyDescent="0.25">
      <c r="A587" t="str">
        <f t="shared" si="19"/>
        <v>28. Verv. machines, apparaten en werktuigen, n.e.g.</v>
      </c>
      <c r="B587" s="275">
        <v>28</v>
      </c>
      <c r="C587" s="5" t="s">
        <v>13</v>
      </c>
      <c r="D587" s="70">
        <v>3202</v>
      </c>
      <c r="E587" s="70">
        <v>3100</v>
      </c>
      <c r="F587" s="70">
        <v>2931</v>
      </c>
      <c r="G587" s="70">
        <v>2858</v>
      </c>
      <c r="H587" s="70">
        <v>2897</v>
      </c>
      <c r="I587" s="70">
        <v>2954</v>
      </c>
      <c r="J587" s="70">
        <v>2964</v>
      </c>
      <c r="K587" s="69">
        <v>3071</v>
      </c>
      <c r="L587" s="69">
        <v>3247</v>
      </c>
      <c r="M587" s="265">
        <v>3323.2857334517275</v>
      </c>
      <c r="N587" s="70">
        <v>3414.2907781623999</v>
      </c>
      <c r="O587" s="70">
        <v>3441.1871691804308</v>
      </c>
      <c r="P587" s="70">
        <v>3412.2961986565524</v>
      </c>
      <c r="Q587" s="70">
        <v>3366.7432572750822</v>
      </c>
      <c r="R587" s="70">
        <v>3360.754589835964</v>
      </c>
      <c r="S587" s="70">
        <v>3304.1513327475491</v>
      </c>
      <c r="T587" s="265">
        <v>3291.5044616600471</v>
      </c>
      <c r="U587" s="70">
        <v>3431.8082557154557</v>
      </c>
      <c r="V587" s="70">
        <v>3476.5886991587145</v>
      </c>
      <c r="W587" s="70">
        <v>3465.0878615955435</v>
      </c>
      <c r="X587" s="70">
        <v>3436.3709377923501</v>
      </c>
      <c r="Y587" s="70">
        <v>3447.857820287129</v>
      </c>
      <c r="Z587" s="70">
        <v>3407.1792939381126</v>
      </c>
      <c r="AA587" s="70">
        <v>3411.5521575069688</v>
      </c>
      <c r="BJ587" s="275"/>
    </row>
    <row r="588" spans="1:62" x14ac:dyDescent="0.25">
      <c r="A588" t="str">
        <f t="shared" si="19"/>
        <v>28. Verv. machines, apparaten en werktuigen, n.e.g.</v>
      </c>
      <c r="B588" s="275">
        <v>28</v>
      </c>
      <c r="C588" s="5" t="s">
        <v>14</v>
      </c>
      <c r="D588" s="70">
        <v>3573</v>
      </c>
      <c r="E588" s="70">
        <v>3634</v>
      </c>
      <c r="F588" s="70">
        <v>3447</v>
      </c>
      <c r="G588" s="70">
        <v>3393</v>
      </c>
      <c r="H588" s="70">
        <v>3298</v>
      </c>
      <c r="I588" s="70">
        <v>3135</v>
      </c>
      <c r="J588" s="70">
        <v>2957</v>
      </c>
      <c r="K588" s="69">
        <v>2911</v>
      </c>
      <c r="L588" s="69">
        <v>2923</v>
      </c>
      <c r="M588" s="265">
        <v>2974.7876526092523</v>
      </c>
      <c r="N588" s="70">
        <v>3049.1583522555193</v>
      </c>
      <c r="O588" s="70">
        <v>3133.2328272814461</v>
      </c>
      <c r="P588" s="70">
        <v>3211.8721225875779</v>
      </c>
      <c r="Q588" s="70">
        <v>3317.6981354695577</v>
      </c>
      <c r="R588" s="70">
        <v>3395.6448664938025</v>
      </c>
      <c r="S588" s="70">
        <v>3488.6313978011394</v>
      </c>
      <c r="T588" s="265">
        <v>3516.1134139179808</v>
      </c>
      <c r="U588" s="70">
        <v>3064.8024688413061</v>
      </c>
      <c r="V588" s="70">
        <v>3165.4662486010911</v>
      </c>
      <c r="W588" s="70">
        <v>3261.5630229746967</v>
      </c>
      <c r="X588" s="70">
        <v>3386.3115129019006</v>
      </c>
      <c r="Y588" s="70">
        <v>3483.652374757286</v>
      </c>
      <c r="Z588" s="70">
        <v>3597.4116999315374</v>
      </c>
      <c r="AA588" s="70">
        <v>3644.3530437267837</v>
      </c>
      <c r="BJ588" s="275"/>
    </row>
    <row r="589" spans="1:62" x14ac:dyDescent="0.25">
      <c r="A589" t="str">
        <f t="shared" si="19"/>
        <v>28. Verv. machines, apparaten en werktuigen, n.e.g.</v>
      </c>
      <c r="B589" s="275">
        <v>28</v>
      </c>
      <c r="C589" s="5" t="s">
        <v>15</v>
      </c>
      <c r="D589" s="70">
        <v>3172</v>
      </c>
      <c r="E589" s="70">
        <v>3406</v>
      </c>
      <c r="F589" s="70">
        <v>3508</v>
      </c>
      <c r="G589" s="70">
        <v>3573</v>
      </c>
      <c r="H589" s="70">
        <v>3629</v>
      </c>
      <c r="I589" s="70">
        <v>3624</v>
      </c>
      <c r="J589" s="70">
        <v>3495</v>
      </c>
      <c r="K589" s="69">
        <v>3448</v>
      </c>
      <c r="L589" s="69">
        <v>3480</v>
      </c>
      <c r="M589" s="265">
        <v>3345.4465238481803</v>
      </c>
      <c r="N589" s="70">
        <v>3175.9591865226735</v>
      </c>
      <c r="O589" s="70">
        <v>3067.5246848776765</v>
      </c>
      <c r="P589" s="70">
        <v>2993.9023329794745</v>
      </c>
      <c r="Q589" s="70">
        <v>2952.6822526464093</v>
      </c>
      <c r="R589" s="70">
        <v>3004.9880414596</v>
      </c>
      <c r="S589" s="70">
        <v>3080.1422875443586</v>
      </c>
      <c r="T589" s="265">
        <v>3164.6702071431191</v>
      </c>
      <c r="U589" s="70">
        <v>3192.2538718245723</v>
      </c>
      <c r="V589" s="70">
        <v>3099.0821276298202</v>
      </c>
      <c r="W589" s="70">
        <v>3040.2210209342711</v>
      </c>
      <c r="X589" s="70">
        <v>3013.7467297525927</v>
      </c>
      <c r="Y589" s="70">
        <v>3082.8705999391314</v>
      </c>
      <c r="Z589" s="70">
        <v>3176.185340087794</v>
      </c>
      <c r="AA589" s="70">
        <v>3280.0920061739885</v>
      </c>
      <c r="BJ589" s="275"/>
    </row>
    <row r="590" spans="1:62" x14ac:dyDescent="0.25">
      <c r="A590" t="str">
        <f t="shared" si="19"/>
        <v>28. Verv. machines, apparaten en werktuigen, n.e.g.</v>
      </c>
      <c r="B590" s="275">
        <v>28</v>
      </c>
      <c r="C590" s="5" t="s">
        <v>16</v>
      </c>
      <c r="D590" s="70">
        <v>1982</v>
      </c>
      <c r="E590" s="70">
        <v>2138</v>
      </c>
      <c r="F590" s="70">
        <v>2262</v>
      </c>
      <c r="G590" s="70">
        <v>2495</v>
      </c>
      <c r="H590" s="70">
        <v>2765</v>
      </c>
      <c r="I590" s="70">
        <v>3049</v>
      </c>
      <c r="J590" s="70">
        <v>3165</v>
      </c>
      <c r="K590" s="69">
        <v>3273</v>
      </c>
      <c r="L590" s="69">
        <v>3507</v>
      </c>
      <c r="M590" s="265">
        <v>3417.634549942291</v>
      </c>
      <c r="N590" s="70">
        <v>3373.7739035150107</v>
      </c>
      <c r="O590" s="70">
        <v>3314.8598162950925</v>
      </c>
      <c r="P590" s="70">
        <v>3283.604097041994</v>
      </c>
      <c r="Q590" s="70">
        <v>3230.5637939407029</v>
      </c>
      <c r="R590" s="70">
        <v>3096.0035794705664</v>
      </c>
      <c r="S590" s="70">
        <v>2940.0333527584726</v>
      </c>
      <c r="T590" s="265">
        <v>2834.6505225166347</v>
      </c>
      <c r="U590" s="70">
        <v>3391.0835037991783</v>
      </c>
      <c r="V590" s="70">
        <v>3348.9617419942774</v>
      </c>
      <c r="W590" s="70">
        <v>3334.404763403953</v>
      </c>
      <c r="X590" s="70">
        <v>3297.3751444198638</v>
      </c>
      <c r="Y590" s="70">
        <v>3176.2450568089698</v>
      </c>
      <c r="Z590" s="70">
        <v>3031.7076169378561</v>
      </c>
      <c r="AA590" s="70">
        <v>2938.0358491121724</v>
      </c>
      <c r="BJ590" s="275"/>
    </row>
    <row r="591" spans="1:62" x14ac:dyDescent="0.25">
      <c r="A591" t="str">
        <f t="shared" si="19"/>
        <v>28. Verv. machines, apparaten en werktuigen, n.e.g.</v>
      </c>
      <c r="B591" s="275">
        <v>28</v>
      </c>
      <c r="C591" s="5" t="s">
        <v>17</v>
      </c>
      <c r="D591" s="70">
        <v>505</v>
      </c>
      <c r="E591" s="70">
        <v>585</v>
      </c>
      <c r="F591" s="70">
        <v>651</v>
      </c>
      <c r="G591" s="70">
        <v>731</v>
      </c>
      <c r="H591" s="70">
        <v>808</v>
      </c>
      <c r="I591" s="70">
        <v>892</v>
      </c>
      <c r="J591" s="70">
        <v>968</v>
      </c>
      <c r="K591" s="69">
        <v>1049</v>
      </c>
      <c r="L591" s="69">
        <v>1134</v>
      </c>
      <c r="M591" s="265">
        <v>1335.9718020431594</v>
      </c>
      <c r="N591" s="70">
        <v>1493.6330843351075</v>
      </c>
      <c r="O591" s="70">
        <v>1565.0035815484796</v>
      </c>
      <c r="P591" s="70">
        <v>1614.920969979833</v>
      </c>
      <c r="Q591" s="70">
        <v>1622.1860055562579</v>
      </c>
      <c r="R591" s="70">
        <v>1583.121733605708</v>
      </c>
      <c r="S591" s="70">
        <v>1575.3496356998128</v>
      </c>
      <c r="T591" s="265">
        <v>1538.4811380986621</v>
      </c>
      <c r="U591" s="70">
        <v>1501.2963695463993</v>
      </c>
      <c r="V591" s="70">
        <v>1581.103700049591</v>
      </c>
      <c r="W591" s="70">
        <v>1639.9054257705848</v>
      </c>
      <c r="X591" s="70">
        <v>1655.7344647951336</v>
      </c>
      <c r="Y591" s="70">
        <v>1624.1527025468936</v>
      </c>
      <c r="Z591" s="70">
        <v>1624.4711936381063</v>
      </c>
      <c r="AA591" s="70">
        <v>1594.5925965165395</v>
      </c>
      <c r="BJ591" s="275"/>
    </row>
    <row r="592" spans="1:62" x14ac:dyDescent="0.25">
      <c r="A592" t="str">
        <f t="shared" si="19"/>
        <v>28. Verv. machines, apparaten en werktuigen, n.e.g.</v>
      </c>
      <c r="B592" s="275">
        <v>28</v>
      </c>
      <c r="C592" s="5" t="s">
        <v>156</v>
      </c>
      <c r="D592" s="70">
        <v>77</v>
      </c>
      <c r="E592" s="70">
        <v>78</v>
      </c>
      <c r="F592" s="70">
        <v>71</v>
      </c>
      <c r="G592" s="70">
        <v>75</v>
      </c>
      <c r="H592" s="70">
        <v>78</v>
      </c>
      <c r="I592" s="70">
        <v>76</v>
      </c>
      <c r="J592" s="70">
        <v>87</v>
      </c>
      <c r="K592" s="69">
        <v>76</v>
      </c>
      <c r="L592" s="69">
        <v>92</v>
      </c>
      <c r="M592" s="265">
        <v>102.62096034279992</v>
      </c>
      <c r="N592" s="70">
        <v>114.67965440021834</v>
      </c>
      <c r="O592" s="70">
        <v>211.63790880832119</v>
      </c>
      <c r="P592" s="70">
        <v>236.06839362793966</v>
      </c>
      <c r="Q592" s="70">
        <v>279.66785309684468</v>
      </c>
      <c r="R592" s="70">
        <v>333.08667759991135</v>
      </c>
      <c r="S592" s="70">
        <v>355.90442003094734</v>
      </c>
      <c r="T592" s="265">
        <v>480.95735562781636</v>
      </c>
      <c r="U592" s="70">
        <v>115.26803377452261</v>
      </c>
      <c r="V592" s="70">
        <v>213.81515328962132</v>
      </c>
      <c r="W592" s="70">
        <v>239.72060971394703</v>
      </c>
      <c r="X592" s="70">
        <v>285.45166921775024</v>
      </c>
      <c r="Y592" s="70">
        <v>341.71953812681272</v>
      </c>
      <c r="Z592" s="70">
        <v>367.00200700012743</v>
      </c>
      <c r="AA592" s="70">
        <v>498.49882428334655</v>
      </c>
      <c r="BJ592" s="275"/>
    </row>
    <row r="593" spans="1:62" x14ac:dyDescent="0.25">
      <c r="A593" t="str">
        <f t="shared" si="19"/>
        <v>28. Verv. machines, apparaten en werktuigen, n.e.g.</v>
      </c>
      <c r="B593" s="275">
        <v>28</v>
      </c>
      <c r="C593" s="5" t="s">
        <v>6</v>
      </c>
      <c r="D593" s="70">
        <v>2564</v>
      </c>
      <c r="E593" s="70">
        <v>2801</v>
      </c>
      <c r="F593" s="70">
        <v>2984</v>
      </c>
      <c r="G593" s="70">
        <v>3301</v>
      </c>
      <c r="H593" s="70">
        <v>3651</v>
      </c>
      <c r="I593" s="70">
        <v>4017</v>
      </c>
      <c r="J593" s="70">
        <v>4220</v>
      </c>
      <c r="K593" s="69">
        <v>4398</v>
      </c>
      <c r="L593" s="69">
        <v>4733</v>
      </c>
      <c r="M593" s="265">
        <v>4856.2273123282503</v>
      </c>
      <c r="N593" s="70">
        <v>4982.0866422503359</v>
      </c>
      <c r="O593" s="70">
        <v>5091.5013066518932</v>
      </c>
      <c r="P593" s="70">
        <v>5134.5934606497658</v>
      </c>
      <c r="Q593" s="70">
        <v>5132.4176525938055</v>
      </c>
      <c r="R593" s="70">
        <v>5012.2119906761855</v>
      </c>
      <c r="S593" s="70">
        <v>4871.2874084892328</v>
      </c>
      <c r="T593" s="265">
        <v>4854.0890162431133</v>
      </c>
      <c r="U593" s="70">
        <v>5007.6479071201002</v>
      </c>
      <c r="V593" s="70">
        <v>5143.8805953334904</v>
      </c>
      <c r="W593" s="70">
        <v>5214.0307988884842</v>
      </c>
      <c r="X593" s="70">
        <v>5238.5612784327477</v>
      </c>
      <c r="Y593" s="70">
        <v>5142.1172974826759</v>
      </c>
      <c r="Z593" s="70">
        <v>5023.1808175760898</v>
      </c>
      <c r="AA593" s="70">
        <v>5031.1272699120591</v>
      </c>
      <c r="BJ593" s="275"/>
    </row>
    <row r="594" spans="1:62" x14ac:dyDescent="0.25">
      <c r="A594" t="str">
        <f t="shared" si="19"/>
        <v>28. Verv. machines, apparaten en werktuigen, n.e.g.</v>
      </c>
      <c r="B594" s="275">
        <v>28</v>
      </c>
      <c r="C594" s="5" t="s">
        <v>157</v>
      </c>
      <c r="D594" s="267">
        <v>1.0165650405756976</v>
      </c>
      <c r="E594" s="266"/>
      <c r="F594" s="266"/>
      <c r="G594" s="266"/>
      <c r="H594" s="266"/>
      <c r="I594" s="266"/>
      <c r="J594" s="266"/>
      <c r="K594" s="334"/>
      <c r="L594" s="334"/>
      <c r="M594" s="269"/>
      <c r="N594" s="266"/>
      <c r="O594" s="266"/>
      <c r="P594" s="266"/>
      <c r="Q594" s="266"/>
      <c r="R594" s="266"/>
      <c r="S594" s="266"/>
      <c r="T594" s="269"/>
      <c r="U594" s="266"/>
      <c r="V594" s="266"/>
      <c r="W594" s="266"/>
      <c r="X594" s="266"/>
      <c r="Y594" s="266"/>
      <c r="Z594" s="266"/>
      <c r="AA594" s="266"/>
      <c r="BJ594" s="275"/>
    </row>
    <row r="595" spans="1:62" x14ac:dyDescent="0.25">
      <c r="A595" t="str">
        <f t="shared" si="19"/>
        <v>28. Verv. machines, apparaten en werktuigen, n.e.g.</v>
      </c>
      <c r="B595" s="275">
        <v>28</v>
      </c>
      <c r="C595" s="5" t="s">
        <v>158</v>
      </c>
      <c r="D595" s="266"/>
      <c r="E595" s="267">
        <v>-6.3310124615001406E-4</v>
      </c>
      <c r="F595" s="267">
        <v>1.8927951972676993E-2</v>
      </c>
      <c r="G595" s="267">
        <v>4.920923850712855E-3</v>
      </c>
      <c r="H595" s="267">
        <v>-1.2347876581435324E-2</v>
      </c>
      <c r="I595" s="267">
        <v>4.6671765238062157E-3</v>
      </c>
      <c r="J595" s="267">
        <v>1.8787062792715803E-2</v>
      </c>
      <c r="K595" s="333">
        <v>-8.6027230586815939E-5</v>
      </c>
      <c r="L595" s="333">
        <v>-1.5941259355212067E-2</v>
      </c>
      <c r="M595" s="268">
        <v>6.7701889865031672E-3</v>
      </c>
      <c r="N595" s="267">
        <v>2.9101236901110106E-3</v>
      </c>
      <c r="O595" s="267">
        <v>2.9101236901107885E-3</v>
      </c>
      <c r="P595" s="267">
        <v>2.9101236901110106E-3</v>
      </c>
      <c r="Q595" s="267">
        <v>2.9101236901110106E-3</v>
      </c>
      <c r="R595" s="267">
        <v>2.9101236901107885E-3</v>
      </c>
      <c r="S595" s="267">
        <v>2.9101236901107885E-3</v>
      </c>
      <c r="T595" s="268">
        <v>2.9101236901107885E-3</v>
      </c>
      <c r="U595" s="267">
        <v>3.172427117368315E-4</v>
      </c>
      <c r="V595" s="267">
        <v>3.1724271173705354E-4</v>
      </c>
      <c r="W595" s="267">
        <v>3.1724271173694252E-4</v>
      </c>
      <c r="X595" s="267">
        <v>3.1724271173705354E-4</v>
      </c>
      <c r="Y595" s="267">
        <v>3.172427117368315E-4</v>
      </c>
      <c r="Z595" s="267">
        <v>3.172427117368315E-4</v>
      </c>
      <c r="AA595" s="267">
        <v>3.1724271173705354E-4</v>
      </c>
      <c r="BJ595" s="275"/>
    </row>
    <row r="596" spans="1:62" x14ac:dyDescent="0.25">
      <c r="A596" t="str">
        <f t="shared" si="19"/>
        <v>28. Verv. machines, apparaten en werktuigen, n.e.g.</v>
      </c>
      <c r="B596" s="275">
        <v>28</v>
      </c>
      <c r="C596" s="5" t="s">
        <v>159</v>
      </c>
      <c r="D596" s="270"/>
      <c r="E596" s="70">
        <v>40.13055718770709</v>
      </c>
      <c r="F596" s="70">
        <v>39.74187763596035</v>
      </c>
      <c r="G596" s="70">
        <v>38.635322414325181</v>
      </c>
      <c r="H596" s="70">
        <v>34.440371698146073</v>
      </c>
      <c r="I596" s="70">
        <v>52.790504412075343</v>
      </c>
      <c r="J596" s="70">
        <v>48.280401892548959</v>
      </c>
      <c r="K596" s="69">
        <v>34.367391174709851</v>
      </c>
      <c r="L596" s="69">
        <v>47.287445620845169</v>
      </c>
      <c r="M596" s="265">
        <v>68.726557093764129</v>
      </c>
      <c r="N596" s="70">
        <v>47.940212917103665</v>
      </c>
      <c r="O596" s="70">
        <v>49.810283341269603</v>
      </c>
      <c r="P596" s="70">
        <v>50.894148311748438</v>
      </c>
      <c r="Q596" s="70">
        <v>52.774408521039817</v>
      </c>
      <c r="R596" s="70">
        <v>54.56832513197994</v>
      </c>
      <c r="S596" s="70">
        <v>56.362544321686194</v>
      </c>
      <c r="T596" s="265">
        <v>58.17813378673624</v>
      </c>
      <c r="U596" s="70">
        <v>47.684993084532145</v>
      </c>
      <c r="V596" s="70">
        <v>49.799305626463173</v>
      </c>
      <c r="W596" s="70">
        <v>51.143993440778885</v>
      </c>
      <c r="X596" s="70">
        <v>53.305579475160165</v>
      </c>
      <c r="Y596" s="70">
        <v>55.400339743248772</v>
      </c>
      <c r="Z596" s="70">
        <v>57.515500493093313</v>
      </c>
      <c r="AA596" s="70">
        <v>59.672826463084057</v>
      </c>
      <c r="BJ596" s="275"/>
    </row>
    <row r="597" spans="1:62" x14ac:dyDescent="0.25">
      <c r="A597" t="str">
        <f t="shared" si="19"/>
        <v>28. Verv. machines, apparaten en werktuigen, n.e.g.</v>
      </c>
      <c r="B597" s="275">
        <v>28</v>
      </c>
      <c r="C597" s="5" t="s">
        <v>160</v>
      </c>
      <c r="D597" s="270"/>
      <c r="E597" s="70">
        <v>378.5514944245889</v>
      </c>
      <c r="F597" s="70">
        <v>377.38230022530399</v>
      </c>
      <c r="G597" s="70">
        <v>340.28942971797699</v>
      </c>
      <c r="H597" s="70">
        <v>305.0403826570668</v>
      </c>
      <c r="I597" s="70">
        <v>385.06434436438298</v>
      </c>
      <c r="J597" s="70">
        <v>413.63476045345459</v>
      </c>
      <c r="K597" s="69">
        <v>343.50367892180014</v>
      </c>
      <c r="L597" s="69">
        <v>330.59999282526985</v>
      </c>
      <c r="M597" s="265">
        <v>409.9389143755476</v>
      </c>
      <c r="N597" s="70">
        <v>389.15847817064787</v>
      </c>
      <c r="O597" s="70">
        <v>404.33892306351368</v>
      </c>
      <c r="P597" s="70">
        <v>413.13728287020416</v>
      </c>
      <c r="Q597" s="70">
        <v>428.40044415148412</v>
      </c>
      <c r="R597" s="70">
        <v>442.9627044294192</v>
      </c>
      <c r="S597" s="70">
        <v>457.52742091447158</v>
      </c>
      <c r="T597" s="265">
        <v>472.26561230346863</v>
      </c>
      <c r="U597" s="70">
        <v>384.9694904849589</v>
      </c>
      <c r="V597" s="70">
        <v>402.03871435063627</v>
      </c>
      <c r="W597" s="70">
        <v>412.89461993545564</v>
      </c>
      <c r="X597" s="70">
        <v>430.34549117328953</v>
      </c>
      <c r="Y597" s="70">
        <v>447.25686603004254</v>
      </c>
      <c r="Z597" s="70">
        <v>464.33293763013609</v>
      </c>
      <c r="AA597" s="70">
        <v>481.74941660508449</v>
      </c>
      <c r="BJ597" s="275"/>
    </row>
    <row r="598" spans="1:62" x14ac:dyDescent="0.25">
      <c r="A598" t="str">
        <f t="shared" si="19"/>
        <v>28. Verv. machines, apparaten en werktuigen, n.e.g.</v>
      </c>
      <c r="B598" s="275">
        <v>28</v>
      </c>
      <c r="C598" s="5" t="s">
        <v>161</v>
      </c>
      <c r="D598" s="270"/>
      <c r="E598" s="70">
        <v>440.15828134931593</v>
      </c>
      <c r="F598" s="70">
        <v>487.02224936224133</v>
      </c>
      <c r="G598" s="70">
        <v>429.80048537187758</v>
      </c>
      <c r="H598" s="70">
        <v>376.30116624531905</v>
      </c>
      <c r="I598" s="70">
        <v>449.24737522597133</v>
      </c>
      <c r="J598" s="70">
        <v>487.62192377049206</v>
      </c>
      <c r="K598" s="69">
        <v>413.45052061291011</v>
      </c>
      <c r="L598" s="69">
        <v>380.14343432746779</v>
      </c>
      <c r="M598" s="265">
        <v>470.04792782663628</v>
      </c>
      <c r="N598" s="70">
        <v>466.4769454118574</v>
      </c>
      <c r="O598" s="70">
        <v>484.67345907103481</v>
      </c>
      <c r="P598" s="70">
        <v>495.21988742215973</v>
      </c>
      <c r="Q598" s="70">
        <v>513.5155516597456</v>
      </c>
      <c r="R598" s="70">
        <v>530.97105905271235</v>
      </c>
      <c r="S598" s="70">
        <v>548.42951065493526</v>
      </c>
      <c r="T598" s="265">
        <v>566.09590336042811</v>
      </c>
      <c r="U598" s="70">
        <v>458.52454142394811</v>
      </c>
      <c r="V598" s="70">
        <v>478.85513446812155</v>
      </c>
      <c r="W598" s="70">
        <v>491.78524777073773</v>
      </c>
      <c r="X598" s="70">
        <v>512.57040849008786</v>
      </c>
      <c r="Y598" s="70">
        <v>532.71299275377248</v>
      </c>
      <c r="Z598" s="70">
        <v>553.05174190995103</v>
      </c>
      <c r="AA598" s="70">
        <v>573.79593913230258</v>
      </c>
      <c r="BJ598" s="275"/>
    </row>
    <row r="599" spans="1:62" x14ac:dyDescent="0.25">
      <c r="A599" t="str">
        <f t="shared" si="19"/>
        <v>28. Verv. machines, apparaten en werktuigen, n.e.g.</v>
      </c>
      <c r="B599" s="275">
        <v>28</v>
      </c>
      <c r="C599" s="5" t="s">
        <v>162</v>
      </c>
      <c r="D599" s="270"/>
      <c r="E599" s="70">
        <v>386.74272097521163</v>
      </c>
      <c r="F599" s="70">
        <v>461.84122185507124</v>
      </c>
      <c r="G599" s="70">
        <v>387.40584460393848</v>
      </c>
      <c r="H599" s="70">
        <v>322.97645997536836</v>
      </c>
      <c r="I599" s="70">
        <v>378.27751564800451</v>
      </c>
      <c r="J599" s="70">
        <v>414.51855537379151</v>
      </c>
      <c r="K599" s="69">
        <v>351.35341039601587</v>
      </c>
      <c r="L599" s="69">
        <v>312.47918405437224</v>
      </c>
      <c r="M599" s="265">
        <v>401.58966557862351</v>
      </c>
      <c r="N599" s="70">
        <v>390.94606859948118</v>
      </c>
      <c r="O599" s="70">
        <v>393.8984557538808</v>
      </c>
      <c r="P599" s="70">
        <v>402.66435152729724</v>
      </c>
      <c r="Q599" s="70">
        <v>406.29798808464096</v>
      </c>
      <c r="R599" s="70">
        <v>414.04639945869405</v>
      </c>
      <c r="S599" s="70">
        <v>425.0521843393326</v>
      </c>
      <c r="T599" s="265">
        <v>439.03681059806837</v>
      </c>
      <c r="U599" s="70">
        <v>382.54792654030899</v>
      </c>
      <c r="V599" s="70">
        <v>387.41442748976158</v>
      </c>
      <c r="W599" s="70">
        <v>398.06794243037444</v>
      </c>
      <c r="X599" s="70">
        <v>403.72087217903709</v>
      </c>
      <c r="Y599" s="70">
        <v>413.53098227715412</v>
      </c>
      <c r="Z599" s="70">
        <v>426.70113946162741</v>
      </c>
      <c r="AA599" s="70">
        <v>443.00129380825933</v>
      </c>
      <c r="BJ599" s="275"/>
    </row>
    <row r="600" spans="1:62" x14ac:dyDescent="0.25">
      <c r="A600" t="str">
        <f t="shared" si="19"/>
        <v>28. Verv. machines, apparaten en werktuigen, n.e.g.</v>
      </c>
      <c r="B600" s="275">
        <v>28</v>
      </c>
      <c r="C600" s="5" t="s">
        <v>163</v>
      </c>
      <c r="D600" s="270"/>
      <c r="E600" s="70">
        <v>263.99102212110193</v>
      </c>
      <c r="F600" s="70">
        <v>334.00237388925274</v>
      </c>
      <c r="G600" s="70">
        <v>286.88161980009033</v>
      </c>
      <c r="H600" s="70">
        <v>241.00271244356531</v>
      </c>
      <c r="I600" s="70">
        <v>308.94972326502295</v>
      </c>
      <c r="J600" s="70">
        <v>353.49826867633487</v>
      </c>
      <c r="K600" s="69">
        <v>286.95452823547674</v>
      </c>
      <c r="L600" s="69">
        <v>233.85965370310095</v>
      </c>
      <c r="M600" s="265">
        <v>315.41104368829878</v>
      </c>
      <c r="N600" s="70">
        <v>302.15370836154307</v>
      </c>
      <c r="O600" s="70">
        <v>297.06470719307526</v>
      </c>
      <c r="P600" s="70">
        <v>295.92767118044475</v>
      </c>
      <c r="Q600" s="70">
        <v>300.19600549572465</v>
      </c>
      <c r="R600" s="70">
        <v>302.61839364709596</v>
      </c>
      <c r="S600" s="70">
        <v>304.01913812741509</v>
      </c>
      <c r="T600" s="265">
        <v>306.31506145339898</v>
      </c>
      <c r="U600" s="70">
        <v>293.6253625495155</v>
      </c>
      <c r="V600" s="70">
        <v>290.16111092726817</v>
      </c>
      <c r="W600" s="70">
        <v>290.53351133288498</v>
      </c>
      <c r="X600" s="70">
        <v>296.23616388797274</v>
      </c>
      <c r="Y600" s="70">
        <v>300.15874255695854</v>
      </c>
      <c r="Z600" s="70">
        <v>303.0952349810691</v>
      </c>
      <c r="AA600" s="70">
        <v>306.95099564915</v>
      </c>
      <c r="BJ600" s="275"/>
    </row>
    <row r="601" spans="1:62" x14ac:dyDescent="0.25">
      <c r="A601" t="str">
        <f t="shared" si="19"/>
        <v>28. Verv. machines, apparaten en werktuigen, n.e.g.</v>
      </c>
      <c r="B601" s="275">
        <v>28</v>
      </c>
      <c r="C601" s="5" t="s">
        <v>164</v>
      </c>
      <c r="D601" s="270"/>
      <c r="E601" s="70">
        <v>244.24082918127849</v>
      </c>
      <c r="F601" s="70">
        <v>297.09978042557276</v>
      </c>
      <c r="G601" s="70">
        <v>239.84845103495979</v>
      </c>
      <c r="H601" s="70">
        <v>184.52051181695569</v>
      </c>
      <c r="I601" s="70">
        <v>236.33107026426143</v>
      </c>
      <c r="J601" s="70">
        <v>282.69115251631138</v>
      </c>
      <c r="K601" s="69">
        <v>227.70829118391239</v>
      </c>
      <c r="L601" s="69">
        <v>187.23711191106364</v>
      </c>
      <c r="M601" s="265">
        <v>271.71180391996933</v>
      </c>
      <c r="N601" s="70">
        <v>265.26736098120011</v>
      </c>
      <c r="O601" s="70">
        <v>272.53145741545404</v>
      </c>
      <c r="P601" s="70">
        <v>274.67834914777086</v>
      </c>
      <c r="Q601" s="70">
        <v>272.37224846256288</v>
      </c>
      <c r="R601" s="70">
        <v>268.73617575790092</v>
      </c>
      <c r="S601" s="70">
        <v>268.2581554687099</v>
      </c>
      <c r="T601" s="265">
        <v>263.74003760732796</v>
      </c>
      <c r="U601" s="70">
        <v>256.65047661723082</v>
      </c>
      <c r="V601" s="70">
        <v>265.03144632511192</v>
      </c>
      <c r="W601" s="70">
        <v>268.48974725817823</v>
      </c>
      <c r="X601" s="70">
        <v>267.60156138466982</v>
      </c>
      <c r="Y601" s="70">
        <v>265.38381281526898</v>
      </c>
      <c r="Z601" s="70">
        <v>266.27092096773862</v>
      </c>
      <c r="AA601" s="70">
        <v>263.12940259919452</v>
      </c>
      <c r="BJ601" s="275"/>
    </row>
    <row r="602" spans="1:62" x14ac:dyDescent="0.25">
      <c r="A602" t="str">
        <f t="shared" si="19"/>
        <v>28. Verv. machines, apparaten en werktuigen, n.e.g.</v>
      </c>
      <c r="B602" s="275">
        <v>28</v>
      </c>
      <c r="C602" s="5" t="s">
        <v>165</v>
      </c>
      <c r="D602" s="270"/>
      <c r="E602" s="70">
        <v>230.77933468977366</v>
      </c>
      <c r="F602" s="70">
        <v>305.80417953341589</v>
      </c>
      <c r="G602" s="70">
        <v>241.78574512899542</v>
      </c>
      <c r="H602" s="70">
        <v>179.40493902048695</v>
      </c>
      <c r="I602" s="70">
        <v>230.49745736907539</v>
      </c>
      <c r="J602" s="70">
        <v>263.37121909040309</v>
      </c>
      <c r="K602" s="69">
        <v>192.60971932432284</v>
      </c>
      <c r="L602" s="69">
        <v>143.45884267145323</v>
      </c>
      <c r="M602" s="265">
        <v>210.43578580742235</v>
      </c>
      <c r="N602" s="70">
        <v>202.68126407250725</v>
      </c>
      <c r="O602" s="70">
        <v>207.74836437495702</v>
      </c>
      <c r="P602" s="70">
        <v>213.47661219108025</v>
      </c>
      <c r="Q602" s="70">
        <v>218.83454480332495</v>
      </c>
      <c r="R602" s="70">
        <v>226.04479056451652</v>
      </c>
      <c r="S602" s="70">
        <v>231.35553668128776</v>
      </c>
      <c r="T602" s="265">
        <v>237.69098979860792</v>
      </c>
      <c r="U602" s="70">
        <v>194.96799375335434</v>
      </c>
      <c r="V602" s="70">
        <v>200.86757724579252</v>
      </c>
      <c r="W602" s="70">
        <v>207.46509527911473</v>
      </c>
      <c r="X602" s="70">
        <v>213.76329114844282</v>
      </c>
      <c r="Y602" s="70">
        <v>221.93932441371874</v>
      </c>
      <c r="Z602" s="70">
        <v>228.31905794848737</v>
      </c>
      <c r="AA602" s="70">
        <v>235.774859837576</v>
      </c>
      <c r="BJ602" s="275"/>
    </row>
    <row r="603" spans="1:62" x14ac:dyDescent="0.25">
      <c r="A603" t="str">
        <f t="shared" si="19"/>
        <v>28. Verv. machines, apparaten en werktuigen, n.e.g.</v>
      </c>
      <c r="B603" s="275">
        <v>28</v>
      </c>
      <c r="C603" s="5" t="s">
        <v>166</v>
      </c>
      <c r="D603" s="266"/>
      <c r="E603" s="70">
        <v>153.15299776153512</v>
      </c>
      <c r="F603" s="70">
        <v>231.07611699087477</v>
      </c>
      <c r="G603" s="70">
        <v>188.85953395765912</v>
      </c>
      <c r="H603" s="70">
        <v>130.65750274656057</v>
      </c>
      <c r="I603" s="70">
        <v>194.45293907276098</v>
      </c>
      <c r="J603" s="70">
        <v>245.35549159154178</v>
      </c>
      <c r="K603" s="69">
        <v>170.66036138192339</v>
      </c>
      <c r="L603" s="69">
        <v>113.69651758704516</v>
      </c>
      <c r="M603" s="265">
        <v>193.78754591446983</v>
      </c>
      <c r="N603" s="70">
        <v>173.38114873230978</v>
      </c>
      <c r="O603" s="70">
        <v>164.59729610408803</v>
      </c>
      <c r="P603" s="70">
        <v>158.9775684164976</v>
      </c>
      <c r="Q603" s="70">
        <v>155.16201558864918</v>
      </c>
      <c r="R603" s="70">
        <v>153.02574324711242</v>
      </c>
      <c r="S603" s="70">
        <v>155.73654363956615</v>
      </c>
      <c r="T603" s="265">
        <v>159.63148843255527</v>
      </c>
      <c r="U603" s="70">
        <v>164.70680407645582</v>
      </c>
      <c r="V603" s="70">
        <v>157.16465030327905</v>
      </c>
      <c r="W603" s="70">
        <v>152.57751369620641</v>
      </c>
      <c r="X603" s="70">
        <v>149.67959717023115</v>
      </c>
      <c r="Y603" s="70">
        <v>148.37618494718649</v>
      </c>
      <c r="Z603" s="70">
        <v>151.77936944368369</v>
      </c>
      <c r="AA603" s="70">
        <v>156.3735461891647</v>
      </c>
      <c r="BJ603" s="275"/>
    </row>
    <row r="604" spans="1:62" x14ac:dyDescent="0.25">
      <c r="A604" t="str">
        <f t="shared" si="19"/>
        <v>28. Verv. machines, apparaten en werktuigen, n.e.g.</v>
      </c>
      <c r="B604" s="275">
        <v>28</v>
      </c>
      <c r="C604" s="5" t="s">
        <v>167</v>
      </c>
      <c r="D604" s="266"/>
      <c r="E604" s="70">
        <v>148.46858880824763</v>
      </c>
      <c r="F604" s="70">
        <v>201.97584200992148</v>
      </c>
      <c r="G604" s="70">
        <v>182.00616535651861</v>
      </c>
      <c r="H604" s="70">
        <v>157.66826978497065</v>
      </c>
      <c r="I604" s="70">
        <v>221.77718935320482</v>
      </c>
      <c r="J604" s="70">
        <v>287.60800713550441</v>
      </c>
      <c r="K604" s="69">
        <v>238.81679883448646</v>
      </c>
      <c r="L604" s="69">
        <v>195.0718229133762</v>
      </c>
      <c r="M604" s="265">
        <v>288.66734537998354</v>
      </c>
      <c r="N604" s="70">
        <v>268.1192253025838</v>
      </c>
      <c r="O604" s="70">
        <v>264.67828322129719</v>
      </c>
      <c r="P604" s="70">
        <v>260.0563731855745</v>
      </c>
      <c r="Q604" s="70">
        <v>257.604309013717</v>
      </c>
      <c r="R604" s="70">
        <v>253.4432073015474</v>
      </c>
      <c r="S604" s="70">
        <v>242.88673031927567</v>
      </c>
      <c r="T604" s="265">
        <v>230.6506015743164</v>
      </c>
      <c r="U604" s="70">
        <v>259.25770568700403</v>
      </c>
      <c r="V604" s="70">
        <v>257.24357480025759</v>
      </c>
      <c r="W604" s="70">
        <v>254.04826788096781</v>
      </c>
      <c r="X604" s="70">
        <v>252.94399274098106</v>
      </c>
      <c r="Y604" s="70">
        <v>250.13496973984024</v>
      </c>
      <c r="Z604" s="70">
        <v>240.94618488155385</v>
      </c>
      <c r="AA604" s="70">
        <v>229.98174602793543</v>
      </c>
      <c r="BJ604" s="275"/>
    </row>
    <row r="605" spans="1:62" x14ac:dyDescent="0.25">
      <c r="A605" t="str">
        <f t="shared" si="19"/>
        <v>28. Verv. machines, apparaten en werktuigen, n.e.g.</v>
      </c>
      <c r="B605" s="275">
        <v>28</v>
      </c>
      <c r="C605" s="5" t="s">
        <v>168</v>
      </c>
      <c r="D605" s="266"/>
      <c r="E605" s="70">
        <v>111.26137672203312</v>
      </c>
      <c r="F605" s="70">
        <v>140.33015748427991</v>
      </c>
      <c r="G605" s="70">
        <v>147.04370250844102</v>
      </c>
      <c r="H605" s="70">
        <v>152.4900960295227</v>
      </c>
      <c r="I605" s="70">
        <v>182.30082719337764</v>
      </c>
      <c r="J605" s="70">
        <v>213.84783193861594</v>
      </c>
      <c r="K605" s="69">
        <v>213.79889966078412</v>
      </c>
      <c r="L605" s="69">
        <v>215.05695834441124</v>
      </c>
      <c r="M605" s="265">
        <v>258.23770974320604</v>
      </c>
      <c r="N605" s="70">
        <v>299.0743653499477</v>
      </c>
      <c r="O605" s="70">
        <v>334.36885874390299</v>
      </c>
      <c r="P605" s="70">
        <v>350.34605686002789</v>
      </c>
      <c r="Q605" s="70">
        <v>361.52070234446268</v>
      </c>
      <c r="R605" s="70">
        <v>363.14707342575394</v>
      </c>
      <c r="S605" s="70">
        <v>354.40203679878249</v>
      </c>
      <c r="T605" s="265">
        <v>352.66215333336174</v>
      </c>
      <c r="U605" s="70">
        <v>295.6103494767857</v>
      </c>
      <c r="V605" s="70">
        <v>332.19170029720726</v>
      </c>
      <c r="W605" s="70">
        <v>349.85066048242794</v>
      </c>
      <c r="X605" s="70">
        <v>362.86171255975296</v>
      </c>
      <c r="Y605" s="70">
        <v>366.36420247067167</v>
      </c>
      <c r="Z605" s="70">
        <v>359.37610903859684</v>
      </c>
      <c r="AA605" s="70">
        <v>359.44658153108145</v>
      </c>
      <c r="BJ605" s="275"/>
    </row>
    <row r="606" spans="1:62" x14ac:dyDescent="0.25">
      <c r="A606" t="str">
        <f t="shared" si="19"/>
        <v>28. Verv. machines, apparaten en werktuigen, n.e.g.</v>
      </c>
      <c r="B606" s="275">
        <v>28</v>
      </c>
      <c r="C606" s="5" t="s">
        <v>169</v>
      </c>
      <c r="D606" s="266"/>
      <c r="E606" s="70">
        <v>20.078851222543204</v>
      </c>
      <c r="F606" s="70">
        <v>21.865377675203181</v>
      </c>
      <c r="G606" s="70">
        <v>18.908601194871647</v>
      </c>
      <c r="H606" s="70">
        <v>18.678714469213865</v>
      </c>
      <c r="I606" s="70">
        <v>20.753037190191261</v>
      </c>
      <c r="J606" s="70">
        <v>21.294019387905536</v>
      </c>
      <c r="K606" s="69">
        <v>22.734089677811905</v>
      </c>
      <c r="L606" s="69">
        <v>18.654666904663017</v>
      </c>
      <c r="M606" s="265">
        <v>24.671418447819349</v>
      </c>
      <c r="N606" s="70">
        <v>27.12349219810584</v>
      </c>
      <c r="O606" s="70">
        <v>30.310695797576731</v>
      </c>
      <c r="P606" s="70">
        <v>55.937492196628909</v>
      </c>
      <c r="Q606" s="70">
        <v>62.394653211175552</v>
      </c>
      <c r="R606" s="70">
        <v>73.918318501347841</v>
      </c>
      <c r="S606" s="70">
        <v>88.03731587577235</v>
      </c>
      <c r="T606" s="265">
        <v>94.068216938666325</v>
      </c>
      <c r="U606" s="70">
        <v>26.857408262050505</v>
      </c>
      <c r="V606" s="70">
        <v>30.167332602470523</v>
      </c>
      <c r="W606" s="70">
        <v>55.958557056274707</v>
      </c>
      <c r="X606" s="70">
        <v>62.738394402161454</v>
      </c>
      <c r="Y606" s="70">
        <v>74.706882430795815</v>
      </c>
      <c r="Z606" s="70">
        <v>89.433007798148793</v>
      </c>
      <c r="AA606" s="70">
        <v>96.04980017794108</v>
      </c>
      <c r="BJ606" s="275"/>
    </row>
    <row r="607" spans="1:62" x14ac:dyDescent="0.25">
      <c r="A607" t="str">
        <f t="shared" si="19"/>
        <v>28. Verv. machines, apparaten en werktuigen, n.e.g.</v>
      </c>
      <c r="B607" s="275">
        <v>28</v>
      </c>
      <c r="C607" s="5" t="s">
        <v>26</v>
      </c>
      <c r="D607" s="270"/>
      <c r="E607" s="70">
        <v>279.80881675282399</v>
      </c>
      <c r="F607" s="70">
        <v>364.17137716940459</v>
      </c>
      <c r="G607" s="70">
        <v>347.95846905983132</v>
      </c>
      <c r="H607" s="70">
        <v>328.83708028370717</v>
      </c>
      <c r="I607" s="70">
        <v>424.83105373677375</v>
      </c>
      <c r="J607" s="70">
        <v>522.74985846202594</v>
      </c>
      <c r="K607" s="69">
        <v>475.34978817308246</v>
      </c>
      <c r="L607" s="69">
        <v>428.78344816245044</v>
      </c>
      <c r="M607" s="265">
        <v>571.57647357100905</v>
      </c>
      <c r="N607" s="70">
        <v>594.31708285063735</v>
      </c>
      <c r="O607" s="70">
        <v>629.35783776277685</v>
      </c>
      <c r="P607" s="70">
        <v>666.3399222422313</v>
      </c>
      <c r="Q607" s="70">
        <v>681.5196645693552</v>
      </c>
      <c r="R607" s="70">
        <v>690.50859922864913</v>
      </c>
      <c r="S607" s="70">
        <v>685.32608299383048</v>
      </c>
      <c r="T607" s="265">
        <v>677.38097184634444</v>
      </c>
      <c r="U607" s="70">
        <v>581.72546342584019</v>
      </c>
      <c r="V607" s="70">
        <v>619.60260769993545</v>
      </c>
      <c r="W607" s="70">
        <v>659.85748541967041</v>
      </c>
      <c r="X607" s="70">
        <v>678.54409970289544</v>
      </c>
      <c r="Y607" s="70">
        <v>691.20605464130767</v>
      </c>
      <c r="Z607" s="70">
        <v>689.75530171829951</v>
      </c>
      <c r="AA607" s="70">
        <v>685.47812773695796</v>
      </c>
      <c r="BJ607" s="275"/>
    </row>
    <row r="608" spans="1:62" x14ac:dyDescent="0.25">
      <c r="A608" t="str">
        <f t="shared" si="19"/>
        <v>28. Verv. machines, apparaten en werktuigen, n.e.g.</v>
      </c>
      <c r="B608" s="275">
        <v>28</v>
      </c>
      <c r="C608" s="5" t="s">
        <v>19</v>
      </c>
      <c r="D608" s="270"/>
      <c r="E608" s="70">
        <v>2417.5560544433365</v>
      </c>
      <c r="F608" s="70">
        <v>2898.1414770870974</v>
      </c>
      <c r="G608" s="70">
        <v>2501.4649010896546</v>
      </c>
      <c r="H608" s="70">
        <v>2103.1811268871761</v>
      </c>
      <c r="I608" s="70">
        <v>2660.4419833583288</v>
      </c>
      <c r="J608" s="70">
        <v>3031.7216318269043</v>
      </c>
      <c r="K608" s="69">
        <v>2495.9576894041538</v>
      </c>
      <c r="L608" s="69">
        <v>2177.5456308630683</v>
      </c>
      <c r="M608" s="265">
        <v>2913.2257177757401</v>
      </c>
      <c r="N608" s="70">
        <v>2832.3222700972869</v>
      </c>
      <c r="O608" s="70">
        <v>2904.0207840800499</v>
      </c>
      <c r="P608" s="70">
        <v>2971.3157933094344</v>
      </c>
      <c r="Q608" s="70">
        <v>3029.072871336527</v>
      </c>
      <c r="R608" s="70">
        <v>3083.4821905180806</v>
      </c>
      <c r="S608" s="70">
        <v>3132.067117141235</v>
      </c>
      <c r="T608" s="265">
        <v>3180.3350091869361</v>
      </c>
      <c r="U608" s="70">
        <v>2765.4030519561447</v>
      </c>
      <c r="V608" s="70">
        <v>2850.9349744363694</v>
      </c>
      <c r="W608" s="70">
        <v>2932.8151565634016</v>
      </c>
      <c r="X608" s="70">
        <v>3005.7670646117867</v>
      </c>
      <c r="Y608" s="70">
        <v>3075.9653001786587</v>
      </c>
      <c r="Z608" s="70">
        <v>3140.8212045540863</v>
      </c>
      <c r="AA608" s="70">
        <v>3205.9264080207736</v>
      </c>
      <c r="BJ608" s="275"/>
    </row>
    <row r="609" spans="1:62" x14ac:dyDescent="0.25">
      <c r="A609" t="str">
        <f t="shared" si="19"/>
        <v>28. Verv. machines, apparaten en werktuigen, n.e.g.</v>
      </c>
      <c r="B609" s="275">
        <v>28</v>
      </c>
      <c r="C609" s="5" t="s">
        <v>20</v>
      </c>
      <c r="D609" s="270"/>
      <c r="E609" s="267">
        <v>0.11574036359510696</v>
      </c>
      <c r="F609" s="267">
        <v>0.12565686666733428</v>
      </c>
      <c r="G609" s="267">
        <v>0.13910187942603486</v>
      </c>
      <c r="H609" s="267">
        <v>0.15635223998534264</v>
      </c>
      <c r="I609" s="267">
        <v>0.15968438943385679</v>
      </c>
      <c r="J609" s="267">
        <v>0.17242673369949826</v>
      </c>
      <c r="K609" s="333">
        <v>0.19044785502215789</v>
      </c>
      <c r="L609" s="333">
        <v>0.19691134922049947</v>
      </c>
      <c r="M609" s="268">
        <v>0.19620054501214895</v>
      </c>
      <c r="N609" s="267">
        <v>0.20983384875557373</v>
      </c>
      <c r="O609" s="267">
        <v>0.21671946744077727</v>
      </c>
      <c r="P609" s="267">
        <v>0.22425752380229694</v>
      </c>
      <c r="Q609" s="267">
        <v>0.22499282569872484</v>
      </c>
      <c r="R609" s="267">
        <v>0.22393792360857814</v>
      </c>
      <c r="S609" s="267">
        <v>0.21880951376909044</v>
      </c>
      <c r="T609" s="268">
        <v>0.21299044594032226</v>
      </c>
      <c r="U609" s="267">
        <v>0.21035829226208053</v>
      </c>
      <c r="V609" s="267">
        <v>0.21733312518726633</v>
      </c>
      <c r="W609" s="267">
        <v>0.22499116043606193</v>
      </c>
      <c r="X609" s="267">
        <v>0.22574739995380633</v>
      </c>
      <c r="Y609" s="267">
        <v>0.22471191550865705</v>
      </c>
      <c r="Z609" s="267">
        <v>0.21960985894968402</v>
      </c>
      <c r="AA609" s="267">
        <v>0.21381592728454055</v>
      </c>
      <c r="BJ609" s="275"/>
    </row>
    <row r="610" spans="1:62" x14ac:dyDescent="0.25">
      <c r="A610" t="str">
        <f t="shared" si="19"/>
        <v>28. Verv. machines, apparaten en werktuigen, n.e.g.</v>
      </c>
      <c r="B610" s="275">
        <v>28</v>
      </c>
      <c r="C610" s="5" t="s">
        <v>29</v>
      </c>
      <c r="D610" s="270"/>
      <c r="E610" s="70">
        <v>2417.5560544433365</v>
      </c>
      <c r="F610" s="70">
        <v>2390.1414770870974</v>
      </c>
      <c r="G610" s="70">
        <v>2501.4649010896546</v>
      </c>
      <c r="H610" s="70">
        <v>2103.1811268871761</v>
      </c>
      <c r="I610" s="70">
        <v>2660.4419833583288</v>
      </c>
      <c r="J610" s="70">
        <v>2513.7216318269043</v>
      </c>
      <c r="K610" s="69">
        <v>2495.9576894041538</v>
      </c>
      <c r="L610" s="69">
        <v>2177.5456308630683</v>
      </c>
      <c r="M610" s="265">
        <v>2913.2257177757401</v>
      </c>
      <c r="N610" s="70">
        <v>2832.3222700972869</v>
      </c>
      <c r="O610" s="70">
        <v>2904.0207840800499</v>
      </c>
      <c r="P610" s="70">
        <v>2971.3157933094344</v>
      </c>
      <c r="Q610" s="70">
        <v>3029.072871336527</v>
      </c>
      <c r="R610" s="70">
        <v>3083.4821905180806</v>
      </c>
      <c r="S610" s="70">
        <v>3132.067117141235</v>
      </c>
      <c r="T610" s="265">
        <v>3180.3350091869361</v>
      </c>
      <c r="U610" s="70">
        <v>2765.4030519561447</v>
      </c>
      <c r="V610" s="70">
        <v>2850.9349744363694</v>
      </c>
      <c r="W610" s="70">
        <v>2932.8151565634016</v>
      </c>
      <c r="X610" s="70">
        <v>3005.7670646117867</v>
      </c>
      <c r="Y610" s="70">
        <v>3075.9653001786587</v>
      </c>
      <c r="Z610" s="70">
        <v>3140.8212045540863</v>
      </c>
      <c r="AA610" s="70">
        <v>3205.9264080207736</v>
      </c>
      <c r="BJ610" s="275"/>
    </row>
    <row r="611" spans="1:62" x14ac:dyDescent="0.25">
      <c r="A611" t="str">
        <f t="shared" si="19"/>
        <v>29. Verv. en assemblage van motorvoertuigen, aanhangwagens en opleggers</v>
      </c>
      <c r="B611" s="275">
        <v>29</v>
      </c>
      <c r="C611" s="5" t="s">
        <v>25</v>
      </c>
      <c r="D611" s="70">
        <v>31073</v>
      </c>
      <c r="E611" s="70">
        <v>26040</v>
      </c>
      <c r="F611" s="70">
        <v>25199</v>
      </c>
      <c r="G611" s="70">
        <v>25134</v>
      </c>
      <c r="H611" s="70">
        <v>25700</v>
      </c>
      <c r="I611" s="70">
        <v>26269</v>
      </c>
      <c r="J611" s="70">
        <v>25269</v>
      </c>
      <c r="K611" s="69">
        <v>24839</v>
      </c>
      <c r="L611" s="69">
        <v>25085</v>
      </c>
      <c r="M611" s="265">
        <v>24958.790340595155</v>
      </c>
      <c r="N611" s="70">
        <v>24358.483024448855</v>
      </c>
      <c r="O611" s="70">
        <v>23772.614263573116</v>
      </c>
      <c r="P611" s="70">
        <v>23200.836782709586</v>
      </c>
      <c r="Q611" s="70">
        <v>22642.811659243431</v>
      </c>
      <c r="R611" s="70">
        <v>22098.208122306063</v>
      </c>
      <c r="S611" s="70">
        <v>21566.703356709833</v>
      </c>
      <c r="T611" s="265">
        <v>21047.982311598425</v>
      </c>
      <c r="U611" s="70">
        <v>24494.517648359815</v>
      </c>
      <c r="V611" s="70">
        <v>24038.881157230957</v>
      </c>
      <c r="W611" s="70">
        <v>23591.720220306848</v>
      </c>
      <c r="X611" s="70">
        <v>23152.877178970444</v>
      </c>
      <c r="Y611" s="70">
        <v>22722.197307302496</v>
      </c>
      <c r="Z611" s="70">
        <v>22299.528757528871</v>
      </c>
      <c r="AA611" s="70">
        <v>21884.722506482394</v>
      </c>
      <c r="BJ611" s="275"/>
    </row>
    <row r="612" spans="1:62" x14ac:dyDescent="0.25">
      <c r="A612" t="str">
        <f t="shared" si="19"/>
        <v>29. Verv. en assemblage van motorvoertuigen, aanhangwagens en opleggers</v>
      </c>
      <c r="B612" s="275">
        <v>29</v>
      </c>
      <c r="C612" s="5" t="s">
        <v>154</v>
      </c>
      <c r="D612" s="266"/>
      <c r="E612" s="70">
        <v>-5033</v>
      </c>
      <c r="F612" s="70">
        <v>-841</v>
      </c>
      <c r="G612" s="70">
        <v>-65</v>
      </c>
      <c r="H612" s="70">
        <v>566</v>
      </c>
      <c r="I612" s="70">
        <v>569</v>
      </c>
      <c r="J612" s="70">
        <v>-1000</v>
      </c>
      <c r="K612" s="69">
        <v>-430</v>
      </c>
      <c r="L612" s="69">
        <v>246</v>
      </c>
      <c r="M612" s="265">
        <v>-126.2096594048453</v>
      </c>
      <c r="N612" s="70">
        <v>-600.30731614629985</v>
      </c>
      <c r="O612" s="70">
        <v>-585.8687608757391</v>
      </c>
      <c r="P612" s="70">
        <v>-571.77748086352949</v>
      </c>
      <c r="Q612" s="70">
        <v>-558.02512346615549</v>
      </c>
      <c r="R612" s="70">
        <v>-544.60353693736761</v>
      </c>
      <c r="S612" s="70">
        <v>-531.50476559622984</v>
      </c>
      <c r="T612" s="265">
        <v>-518.72104511140788</v>
      </c>
      <c r="U612" s="70">
        <v>-464.27269223533949</v>
      </c>
      <c r="V612" s="70">
        <v>-455.63649112885832</v>
      </c>
      <c r="W612" s="70">
        <v>-447.16093692410868</v>
      </c>
      <c r="X612" s="70">
        <v>-438.84304133640399</v>
      </c>
      <c r="Y612" s="70">
        <v>-430.67987166794774</v>
      </c>
      <c r="Z612" s="70">
        <v>-422.66854977362527</v>
      </c>
      <c r="AA612" s="70">
        <v>-414.80625104647697</v>
      </c>
      <c r="BJ612" s="275"/>
    </row>
    <row r="613" spans="1:62" x14ac:dyDescent="0.25">
      <c r="A613" t="str">
        <f t="shared" si="19"/>
        <v>29. Verv. en assemblage van motorvoertuigen, aanhangwagens en opleggers</v>
      </c>
      <c r="B613" s="275">
        <v>29</v>
      </c>
      <c r="C613" s="5" t="s">
        <v>155</v>
      </c>
      <c r="D613" s="266"/>
      <c r="E613" s="267">
        <v>0.83802658256364049</v>
      </c>
      <c r="F613" s="267">
        <v>0.96770353302611367</v>
      </c>
      <c r="G613" s="267">
        <v>0.99742053256081586</v>
      </c>
      <c r="H613" s="267">
        <v>1.0225192965703827</v>
      </c>
      <c r="I613" s="267">
        <v>1.0221400778210117</v>
      </c>
      <c r="J613" s="267">
        <v>0.96193231565723858</v>
      </c>
      <c r="K613" s="333">
        <v>0.98298310182436976</v>
      </c>
      <c r="L613" s="333">
        <v>1.0099037803454245</v>
      </c>
      <c r="M613" s="268">
        <v>0.99496871997588821</v>
      </c>
      <c r="N613" s="267">
        <v>0.97594806046469695</v>
      </c>
      <c r="O613" s="267">
        <v>0.9759480604646974</v>
      </c>
      <c r="P613" s="267">
        <v>0.97594806046469751</v>
      </c>
      <c r="Q613" s="267">
        <v>0.9759480604646974</v>
      </c>
      <c r="R613" s="267">
        <v>0.9759480604646974</v>
      </c>
      <c r="S613" s="267">
        <v>0.97594806046469773</v>
      </c>
      <c r="T613" s="268">
        <v>0.97594806046469673</v>
      </c>
      <c r="U613" s="267">
        <v>0.98139842973558677</v>
      </c>
      <c r="V613" s="267">
        <v>0.98139842973558744</v>
      </c>
      <c r="W613" s="267">
        <v>0.98139842973558689</v>
      </c>
      <c r="X613" s="267">
        <v>0.98139842973558733</v>
      </c>
      <c r="Y613" s="267">
        <v>0.98139842973558677</v>
      </c>
      <c r="Z613" s="267">
        <v>0.98139842973558777</v>
      </c>
      <c r="AA613" s="267">
        <v>0.98139842973558677</v>
      </c>
      <c r="BJ613" s="275"/>
    </row>
    <row r="614" spans="1:62" x14ac:dyDescent="0.25">
      <c r="A614" t="str">
        <f t="shared" si="19"/>
        <v>29. Verv. en assemblage van motorvoertuigen, aanhangwagens en opleggers</v>
      </c>
      <c r="B614" s="275">
        <v>29</v>
      </c>
      <c r="C614" s="5" t="s">
        <v>8</v>
      </c>
      <c r="D614" s="70">
        <v>91</v>
      </c>
      <c r="E614" s="70">
        <v>81</v>
      </c>
      <c r="F614" s="70">
        <v>55</v>
      </c>
      <c r="G614" s="70">
        <v>56</v>
      </c>
      <c r="H614" s="70">
        <v>63</v>
      </c>
      <c r="I614" s="70">
        <v>57</v>
      </c>
      <c r="J614" s="70">
        <v>24</v>
      </c>
      <c r="K614" s="69">
        <v>20</v>
      </c>
      <c r="L614" s="69">
        <v>89</v>
      </c>
      <c r="M614" s="265">
        <v>65.214766077078053</v>
      </c>
      <c r="N614" s="70">
        <v>67.261334842661682</v>
      </c>
      <c r="O614" s="70">
        <v>67.922169969874432</v>
      </c>
      <c r="P614" s="70">
        <v>68.802406100621127</v>
      </c>
      <c r="Q614" s="70">
        <v>69.025910233149631</v>
      </c>
      <c r="R614" s="70">
        <v>68.895859650545816</v>
      </c>
      <c r="S614" s="70">
        <v>68.744369990415905</v>
      </c>
      <c r="T614" s="265">
        <v>66.630967830943078</v>
      </c>
      <c r="U614" s="70">
        <v>67.636968677490188</v>
      </c>
      <c r="V614" s="70">
        <v>68.682937170648387</v>
      </c>
      <c r="W614" s="70">
        <v>69.961576403979066</v>
      </c>
      <c r="X614" s="70">
        <v>70.580829176412848</v>
      </c>
      <c r="Y614" s="70">
        <v>70.841278531345239</v>
      </c>
      <c r="Z614" s="70">
        <v>71.080268048595684</v>
      </c>
      <c r="AA614" s="70">
        <v>69.279811229934765</v>
      </c>
      <c r="BJ614" s="275"/>
    </row>
    <row r="615" spans="1:62" x14ac:dyDescent="0.25">
      <c r="A615" t="str">
        <f t="shared" si="19"/>
        <v>29. Verv. en assemblage van motorvoertuigen, aanhangwagens en opleggers</v>
      </c>
      <c r="B615" s="275">
        <v>29</v>
      </c>
      <c r="C615" s="5" t="s">
        <v>9</v>
      </c>
      <c r="D615" s="70">
        <v>1683</v>
      </c>
      <c r="E615" s="70">
        <v>1669</v>
      </c>
      <c r="F615" s="70">
        <v>1518</v>
      </c>
      <c r="G615" s="70">
        <v>1346</v>
      </c>
      <c r="H615" s="70">
        <v>1368</v>
      </c>
      <c r="I615" s="70">
        <v>1435</v>
      </c>
      <c r="J615" s="70">
        <v>1055</v>
      </c>
      <c r="K615" s="69">
        <v>956</v>
      </c>
      <c r="L615" s="69">
        <v>1280</v>
      </c>
      <c r="M615" s="265">
        <v>1497.7495716582664</v>
      </c>
      <c r="N615" s="70">
        <v>1544.751925211129</v>
      </c>
      <c r="O615" s="70">
        <v>1559.9289409126013</v>
      </c>
      <c r="P615" s="70">
        <v>1580.1448117512055</v>
      </c>
      <c r="Q615" s="70">
        <v>1585.277901063567</v>
      </c>
      <c r="R615" s="70">
        <v>1582.2911050339908</v>
      </c>
      <c r="S615" s="70">
        <v>1578.8119301903355</v>
      </c>
      <c r="T615" s="265">
        <v>1530.2746529830397</v>
      </c>
      <c r="U615" s="70">
        <v>1553.378888843105</v>
      </c>
      <c r="V615" s="70">
        <v>1577.4010383781372</v>
      </c>
      <c r="W615" s="70">
        <v>1606.7668013675045</v>
      </c>
      <c r="X615" s="70">
        <v>1620.9888193314216</v>
      </c>
      <c r="Y615" s="70">
        <v>1626.9704080613058</v>
      </c>
      <c r="Z615" s="70">
        <v>1632.4591411906954</v>
      </c>
      <c r="AA615" s="70">
        <v>1591.1090974636136</v>
      </c>
      <c r="BJ615" s="275"/>
    </row>
    <row r="616" spans="1:62" x14ac:dyDescent="0.25">
      <c r="A616" t="str">
        <f t="shared" si="19"/>
        <v>29. Verv. en assemblage van motorvoertuigen, aanhangwagens en opleggers</v>
      </c>
      <c r="B616" s="275">
        <v>29</v>
      </c>
      <c r="C616" s="5" t="s">
        <v>10</v>
      </c>
      <c r="D616" s="70">
        <v>2801</v>
      </c>
      <c r="E616" s="70">
        <v>2609</v>
      </c>
      <c r="F616" s="70">
        <v>2487</v>
      </c>
      <c r="G616" s="70">
        <v>2563</v>
      </c>
      <c r="H616" s="70">
        <v>2692</v>
      </c>
      <c r="I616" s="70">
        <v>2712</v>
      </c>
      <c r="J616" s="70">
        <v>2515</v>
      </c>
      <c r="K616" s="69">
        <v>2385</v>
      </c>
      <c r="L616" s="69">
        <v>2309</v>
      </c>
      <c r="M616" s="265">
        <v>2807.276674806757</v>
      </c>
      <c r="N616" s="70">
        <v>2895.3745873595763</v>
      </c>
      <c r="O616" s="70">
        <v>2923.8213203636437</v>
      </c>
      <c r="P616" s="70">
        <v>2961.7125297754319</v>
      </c>
      <c r="Q616" s="70">
        <v>2971.3336321072038</v>
      </c>
      <c r="R616" s="70">
        <v>2965.7353912631415</v>
      </c>
      <c r="S616" s="70">
        <v>2959.2142701284811</v>
      </c>
      <c r="T616" s="265">
        <v>2868.2394044092343</v>
      </c>
      <c r="U616" s="70">
        <v>2911.5443624920354</v>
      </c>
      <c r="V616" s="70">
        <v>2956.5697935417356</v>
      </c>
      <c r="W616" s="70">
        <v>3011.6109185988976</v>
      </c>
      <c r="X616" s="70">
        <v>3038.267670871965</v>
      </c>
      <c r="Y616" s="70">
        <v>3049.4791409584491</v>
      </c>
      <c r="Z616" s="70">
        <v>3059.7668370993433</v>
      </c>
      <c r="AA616" s="70">
        <v>2982.2632173662028</v>
      </c>
      <c r="BJ616" s="275"/>
    </row>
    <row r="617" spans="1:62" x14ac:dyDescent="0.25">
      <c r="A617" t="str">
        <f t="shared" si="19"/>
        <v>29. Verv. en assemblage van motorvoertuigen, aanhangwagens en opleggers</v>
      </c>
      <c r="B617" s="275">
        <v>29</v>
      </c>
      <c r="C617" s="5" t="s">
        <v>11</v>
      </c>
      <c r="D617" s="70">
        <v>3477</v>
      </c>
      <c r="E617" s="70">
        <v>3073</v>
      </c>
      <c r="F617" s="70">
        <v>2927</v>
      </c>
      <c r="G617" s="70">
        <v>2843</v>
      </c>
      <c r="H617" s="70">
        <v>2873</v>
      </c>
      <c r="I617" s="70">
        <v>2827</v>
      </c>
      <c r="J617" s="70">
        <v>2625</v>
      </c>
      <c r="K617" s="69">
        <v>2598</v>
      </c>
      <c r="L617" s="69">
        <v>2668</v>
      </c>
      <c r="M617" s="265">
        <v>2609.9846533771151</v>
      </c>
      <c r="N617" s="70">
        <v>2634.8273569327107</v>
      </c>
      <c r="O617" s="70">
        <v>2718.8203700302056</v>
      </c>
      <c r="P617" s="70">
        <v>2769.4845158415269</v>
      </c>
      <c r="Q617" s="70">
        <v>2815.5478137849709</v>
      </c>
      <c r="R617" s="70">
        <v>2912.9083648754113</v>
      </c>
      <c r="S617" s="70">
        <v>2943.7511324141883</v>
      </c>
      <c r="T617" s="265">
        <v>2956.0516049423127</v>
      </c>
      <c r="U617" s="70">
        <v>2649.542056046399</v>
      </c>
      <c r="V617" s="70">
        <v>2749.2727151663039</v>
      </c>
      <c r="W617" s="70">
        <v>2816.144282386299</v>
      </c>
      <c r="X617" s="70">
        <v>2878.972528019533</v>
      </c>
      <c r="Y617" s="70">
        <v>2995.1604328488875</v>
      </c>
      <c r="Z617" s="70">
        <v>3043.7782699809391</v>
      </c>
      <c r="AA617" s="70">
        <v>3073.5662987209853</v>
      </c>
      <c r="BJ617" s="275"/>
    </row>
    <row r="618" spans="1:62" x14ac:dyDescent="0.25">
      <c r="A618" t="str">
        <f t="shared" si="19"/>
        <v>29. Verv. en assemblage van motorvoertuigen, aanhangwagens en opleggers</v>
      </c>
      <c r="B618" s="275">
        <v>29</v>
      </c>
      <c r="C618" s="5" t="s">
        <v>12</v>
      </c>
      <c r="D618" s="70">
        <v>3849</v>
      </c>
      <c r="E618" s="70">
        <v>3385</v>
      </c>
      <c r="F618" s="70">
        <v>3322</v>
      </c>
      <c r="G618" s="70">
        <v>3295</v>
      </c>
      <c r="H618" s="70">
        <v>3214</v>
      </c>
      <c r="I618" s="70">
        <v>3191</v>
      </c>
      <c r="J618" s="70">
        <v>3043</v>
      </c>
      <c r="K618" s="69">
        <v>2919</v>
      </c>
      <c r="L618" s="69">
        <v>2829</v>
      </c>
      <c r="M618" s="265">
        <v>2734.4095974382608</v>
      </c>
      <c r="N618" s="70">
        <v>2595.4588858138004</v>
      </c>
      <c r="O618" s="70">
        <v>2470.4227178440137</v>
      </c>
      <c r="P618" s="70">
        <v>2412.9617149479081</v>
      </c>
      <c r="Q618" s="70">
        <v>2408.2662050072854</v>
      </c>
      <c r="R618" s="70">
        <v>2355.8987392487861</v>
      </c>
      <c r="S618" s="70">
        <v>2378.3229684144362</v>
      </c>
      <c r="T618" s="265">
        <v>2454.1391359179711</v>
      </c>
      <c r="U618" s="70">
        <v>2609.9537241439893</v>
      </c>
      <c r="V618" s="70">
        <v>2498.0928670252924</v>
      </c>
      <c r="W618" s="70">
        <v>2453.6148508137817</v>
      </c>
      <c r="X618" s="70">
        <v>2462.516250098156</v>
      </c>
      <c r="Y618" s="70">
        <v>2422.4224739381207</v>
      </c>
      <c r="Z618" s="70">
        <v>2459.1371500618693</v>
      </c>
      <c r="AA618" s="70">
        <v>2551.7008322582838</v>
      </c>
      <c r="BJ618" s="275"/>
    </row>
    <row r="619" spans="1:62" x14ac:dyDescent="0.25">
      <c r="A619" t="str">
        <f t="shared" si="19"/>
        <v>29. Verv. en assemblage van motorvoertuigen, aanhangwagens en opleggers</v>
      </c>
      <c r="B619" s="275">
        <v>29</v>
      </c>
      <c r="C619" s="5" t="s">
        <v>13</v>
      </c>
      <c r="D619" s="70">
        <v>4823</v>
      </c>
      <c r="E619" s="70">
        <v>4078</v>
      </c>
      <c r="F619" s="70">
        <v>3728</v>
      </c>
      <c r="G619" s="70">
        <v>3564</v>
      </c>
      <c r="H619" s="70">
        <v>3478</v>
      </c>
      <c r="I619" s="70">
        <v>3452</v>
      </c>
      <c r="J619" s="70">
        <v>3293</v>
      </c>
      <c r="K619" s="69">
        <v>3260</v>
      </c>
      <c r="L619" s="69">
        <v>3220</v>
      </c>
      <c r="M619" s="265">
        <v>3078.2927105521385</v>
      </c>
      <c r="N619" s="70">
        <v>2949.6468772580656</v>
      </c>
      <c r="O619" s="70">
        <v>2819.3099764356116</v>
      </c>
      <c r="P619" s="70">
        <v>2694.888513257973</v>
      </c>
      <c r="Q619" s="70">
        <v>2553.5926139301387</v>
      </c>
      <c r="R619" s="70">
        <v>2468.2107286949554</v>
      </c>
      <c r="S619" s="70">
        <v>2342.7870769082601</v>
      </c>
      <c r="T619" s="265">
        <v>2229.9233671161869</v>
      </c>
      <c r="U619" s="70">
        <v>2966.1197464106804</v>
      </c>
      <c r="V619" s="70">
        <v>2850.8878627110112</v>
      </c>
      <c r="W619" s="70">
        <v>2740.2915000497555</v>
      </c>
      <c r="X619" s="70">
        <v>2611.1163686385626</v>
      </c>
      <c r="Y619" s="70">
        <v>2537.9058276130991</v>
      </c>
      <c r="Z619" s="70">
        <v>2422.3937673825758</v>
      </c>
      <c r="AA619" s="70">
        <v>2318.5716035672849</v>
      </c>
      <c r="BJ619" s="275"/>
    </row>
    <row r="620" spans="1:62" x14ac:dyDescent="0.25">
      <c r="A620" t="str">
        <f t="shared" si="19"/>
        <v>29. Verv. en assemblage van motorvoertuigen, aanhangwagens en opleggers</v>
      </c>
      <c r="B620" s="275">
        <v>29</v>
      </c>
      <c r="C620" s="5" t="s">
        <v>14</v>
      </c>
      <c r="D620" s="70">
        <v>5682</v>
      </c>
      <c r="E620" s="70">
        <v>4417</v>
      </c>
      <c r="F620" s="70">
        <v>4205</v>
      </c>
      <c r="G620" s="70">
        <v>4067</v>
      </c>
      <c r="H620" s="70">
        <v>4132</v>
      </c>
      <c r="I620" s="70">
        <v>4079</v>
      </c>
      <c r="J620" s="70">
        <v>3881</v>
      </c>
      <c r="K620" s="69">
        <v>3639</v>
      </c>
      <c r="L620" s="69">
        <v>3504</v>
      </c>
      <c r="M620" s="265">
        <v>3324.2034267674744</v>
      </c>
      <c r="N620" s="70">
        <v>3191.5313592200023</v>
      </c>
      <c r="O620" s="70">
        <v>3032.7800780536518</v>
      </c>
      <c r="P620" s="70">
        <v>2983.2646174117326</v>
      </c>
      <c r="Q620" s="70">
        <v>2906.5281784570689</v>
      </c>
      <c r="R620" s="70">
        <v>2778.6163058257075</v>
      </c>
      <c r="S620" s="70">
        <v>2662.494337033685</v>
      </c>
      <c r="T620" s="265">
        <v>2544.8459286693292</v>
      </c>
      <c r="U620" s="70">
        <v>3209.3550786903716</v>
      </c>
      <c r="V620" s="70">
        <v>3066.7489517154809</v>
      </c>
      <c r="W620" s="70">
        <v>3033.5261118499516</v>
      </c>
      <c r="X620" s="70">
        <v>2972.0023708081189</v>
      </c>
      <c r="Y620" s="70">
        <v>2857.0763562738648</v>
      </c>
      <c r="Z620" s="70">
        <v>2752.9645144847095</v>
      </c>
      <c r="AA620" s="70">
        <v>2646.0135772724479</v>
      </c>
      <c r="BJ620" s="275"/>
    </row>
    <row r="621" spans="1:62" x14ac:dyDescent="0.25">
      <c r="A621" t="str">
        <f t="shared" si="19"/>
        <v>29. Verv. en assemblage van motorvoertuigen, aanhangwagens en opleggers</v>
      </c>
      <c r="B621" s="275">
        <v>29</v>
      </c>
      <c r="C621" s="5" t="s">
        <v>15</v>
      </c>
      <c r="D621" s="70">
        <v>5057</v>
      </c>
      <c r="E621" s="70">
        <v>4248</v>
      </c>
      <c r="F621" s="70">
        <v>4235</v>
      </c>
      <c r="G621" s="70">
        <v>4320</v>
      </c>
      <c r="H621" s="70">
        <v>4372</v>
      </c>
      <c r="I621" s="70">
        <v>4348</v>
      </c>
      <c r="J621" s="70">
        <v>4250</v>
      </c>
      <c r="K621" s="69">
        <v>4164</v>
      </c>
      <c r="L621" s="69">
        <v>4008</v>
      </c>
      <c r="M621" s="265">
        <v>3841.8647405709671</v>
      </c>
      <c r="N621" s="70">
        <v>3649.1099108070548</v>
      </c>
      <c r="O621" s="70">
        <v>3448.3898681313422</v>
      </c>
      <c r="P621" s="70">
        <v>3168.3124206694511</v>
      </c>
      <c r="Q621" s="70">
        <v>3000.0278470496478</v>
      </c>
      <c r="R621" s="70">
        <v>2846.725721093118</v>
      </c>
      <c r="S621" s="70">
        <v>2736.2879644430714</v>
      </c>
      <c r="T621" s="265">
        <v>2602.9894338434246</v>
      </c>
      <c r="U621" s="70">
        <v>3669.4890655281497</v>
      </c>
      <c r="V621" s="70">
        <v>3487.0138094500489</v>
      </c>
      <c r="W621" s="70">
        <v>3221.691566515447</v>
      </c>
      <c r="X621" s="70">
        <v>3067.6082688642773</v>
      </c>
      <c r="Y621" s="70">
        <v>2927.1089835179246</v>
      </c>
      <c r="Z621" s="70">
        <v>2829.2656111020569</v>
      </c>
      <c r="AA621" s="70">
        <v>2706.4685157768436</v>
      </c>
      <c r="BJ621" s="275"/>
    </row>
    <row r="622" spans="1:62" x14ac:dyDescent="0.25">
      <c r="A622" t="str">
        <f t="shared" si="19"/>
        <v>29. Verv. en assemblage van motorvoertuigen, aanhangwagens en opleggers</v>
      </c>
      <c r="B622" s="275">
        <v>29</v>
      </c>
      <c r="C622" s="5" t="s">
        <v>16</v>
      </c>
      <c r="D622" s="70">
        <v>3120</v>
      </c>
      <c r="E622" s="70">
        <v>2028</v>
      </c>
      <c r="F622" s="70">
        <v>2248</v>
      </c>
      <c r="G622" s="70">
        <v>2538</v>
      </c>
      <c r="H622" s="70">
        <v>2910</v>
      </c>
      <c r="I622" s="70">
        <v>3443</v>
      </c>
      <c r="J622" s="70">
        <v>3751</v>
      </c>
      <c r="K622" s="69">
        <v>3944</v>
      </c>
      <c r="L622" s="69">
        <v>4167</v>
      </c>
      <c r="M622" s="265">
        <v>3737.5789161416442</v>
      </c>
      <c r="N622" s="70">
        <v>3411.1381102968148</v>
      </c>
      <c r="O622" s="70">
        <v>3184.7252203073158</v>
      </c>
      <c r="P622" s="70">
        <v>3011.7097820041736</v>
      </c>
      <c r="Q622" s="70">
        <v>2822.0741933193149</v>
      </c>
      <c r="R622" s="70">
        <v>2692.656845828632</v>
      </c>
      <c r="S622" s="70">
        <v>2554.6939505557948</v>
      </c>
      <c r="T622" s="265">
        <v>2422.271064626947</v>
      </c>
      <c r="U622" s="70">
        <v>3430.1882658207369</v>
      </c>
      <c r="V622" s="70">
        <v>3220.3959665770835</v>
      </c>
      <c r="W622" s="70">
        <v>3062.4505153518794</v>
      </c>
      <c r="X622" s="70">
        <v>2885.6459246831623</v>
      </c>
      <c r="Y622" s="70">
        <v>2768.689650905153</v>
      </c>
      <c r="Z622" s="70">
        <v>2641.5011267533373</v>
      </c>
      <c r="AA622" s="70">
        <v>2518.5658796202529</v>
      </c>
      <c r="BJ622" s="275"/>
    </row>
    <row r="623" spans="1:62" x14ac:dyDescent="0.25">
      <c r="A623" t="str">
        <f t="shared" si="19"/>
        <v>29. Verv. en assemblage van motorvoertuigen, aanhangwagens en opleggers</v>
      </c>
      <c r="B623" s="275">
        <v>29</v>
      </c>
      <c r="C623" s="5" t="s">
        <v>17</v>
      </c>
      <c r="D623" s="70">
        <v>465</v>
      </c>
      <c r="E623" s="70">
        <v>421</v>
      </c>
      <c r="F623" s="70">
        <v>455</v>
      </c>
      <c r="G623" s="70">
        <v>520</v>
      </c>
      <c r="H623" s="70">
        <v>575</v>
      </c>
      <c r="I623" s="70">
        <v>696</v>
      </c>
      <c r="J623" s="70">
        <v>793</v>
      </c>
      <c r="K623" s="69">
        <v>911</v>
      </c>
      <c r="L623" s="69">
        <v>968</v>
      </c>
      <c r="M623" s="265">
        <v>1210.0677595233108</v>
      </c>
      <c r="N623" s="70">
        <v>1357.7061156164907</v>
      </c>
      <c r="O623" s="70">
        <v>1416.7093396009257</v>
      </c>
      <c r="P623" s="70">
        <v>1402.0407943745347</v>
      </c>
      <c r="Q623" s="70">
        <v>1329.1668378190263</v>
      </c>
      <c r="R623" s="70">
        <v>1188.7288856079874</v>
      </c>
      <c r="S623" s="70">
        <v>1094.5157892805655</v>
      </c>
      <c r="T623" s="265">
        <v>1032.6653919603664</v>
      </c>
      <c r="U623" s="70">
        <v>1365.2884860224851</v>
      </c>
      <c r="V623" s="70">
        <v>1432.5772955139446</v>
      </c>
      <c r="W623" s="70">
        <v>1425.662120212452</v>
      </c>
      <c r="X623" s="70">
        <v>1359.1084450778276</v>
      </c>
      <c r="Y623" s="70">
        <v>1222.2951351612044</v>
      </c>
      <c r="Z623" s="70">
        <v>1131.7068684508899</v>
      </c>
      <c r="AA623" s="70">
        <v>1073.7179084689296</v>
      </c>
      <c r="BJ623" s="275"/>
    </row>
    <row r="624" spans="1:62" x14ac:dyDescent="0.25">
      <c r="A624" t="str">
        <f t="shared" si="19"/>
        <v>29. Verv. en assemblage van motorvoertuigen, aanhangwagens en opleggers</v>
      </c>
      <c r="B624" s="275">
        <v>29</v>
      </c>
      <c r="C624" s="5" t="s">
        <v>156</v>
      </c>
      <c r="D624" s="70">
        <v>25</v>
      </c>
      <c r="E624" s="70">
        <v>31</v>
      </c>
      <c r="F624" s="70">
        <v>19</v>
      </c>
      <c r="G624" s="70">
        <v>22</v>
      </c>
      <c r="H624" s="70">
        <v>23</v>
      </c>
      <c r="I624" s="70">
        <v>29</v>
      </c>
      <c r="J624" s="70">
        <v>39</v>
      </c>
      <c r="K624" s="69">
        <v>43</v>
      </c>
      <c r="L624" s="69">
        <v>43</v>
      </c>
      <c r="M624" s="265">
        <v>52.147523682130903</v>
      </c>
      <c r="N624" s="70">
        <v>61.676561090541398</v>
      </c>
      <c r="O624" s="70">
        <v>129.7842619239382</v>
      </c>
      <c r="P624" s="70">
        <v>147.51467657502926</v>
      </c>
      <c r="Q624" s="70">
        <v>181.97052647205899</v>
      </c>
      <c r="R624" s="70">
        <v>237.54017518379317</v>
      </c>
      <c r="S624" s="70">
        <v>247.07956735059491</v>
      </c>
      <c r="T624" s="265">
        <v>339.95135929867018</v>
      </c>
      <c r="U624" s="70">
        <v>62.021005684387916</v>
      </c>
      <c r="V624" s="70">
        <v>131.23791998127331</v>
      </c>
      <c r="W624" s="70">
        <v>149.99997675690321</v>
      </c>
      <c r="X624" s="70">
        <v>186.06970340100187</v>
      </c>
      <c r="Y624" s="70">
        <v>244.24761949314563</v>
      </c>
      <c r="Z624" s="70">
        <v>255.47520297385589</v>
      </c>
      <c r="AA624" s="70">
        <v>353.46576473761309</v>
      </c>
      <c r="BJ624" s="275"/>
    </row>
    <row r="625" spans="1:62" x14ac:dyDescent="0.25">
      <c r="A625" t="str">
        <f t="shared" si="19"/>
        <v>29. Verv. en assemblage van motorvoertuigen, aanhangwagens en opleggers</v>
      </c>
      <c r="B625" s="275">
        <v>29</v>
      </c>
      <c r="C625" s="5" t="s">
        <v>6</v>
      </c>
      <c r="D625" s="70">
        <v>3610</v>
      </c>
      <c r="E625" s="70">
        <v>2480</v>
      </c>
      <c r="F625" s="70">
        <v>2722</v>
      </c>
      <c r="G625" s="70">
        <v>3080</v>
      </c>
      <c r="H625" s="70">
        <v>3508</v>
      </c>
      <c r="I625" s="70">
        <v>4168</v>
      </c>
      <c r="J625" s="70">
        <v>4583</v>
      </c>
      <c r="K625" s="69">
        <v>4898</v>
      </c>
      <c r="L625" s="69">
        <v>5178</v>
      </c>
      <c r="M625" s="265">
        <v>4999.7941993470859</v>
      </c>
      <c r="N625" s="70">
        <v>4830.5207870038466</v>
      </c>
      <c r="O625" s="70">
        <v>4731.2188218321799</v>
      </c>
      <c r="P625" s="70">
        <v>4561.2652529537381</v>
      </c>
      <c r="Q625" s="70">
        <v>4333.2115576103997</v>
      </c>
      <c r="R625" s="70">
        <v>4118.9259066204131</v>
      </c>
      <c r="S625" s="70">
        <v>3896.2893071869553</v>
      </c>
      <c r="T625" s="265">
        <v>3794.8878158859834</v>
      </c>
      <c r="U625" s="70">
        <v>4857.4977575276098</v>
      </c>
      <c r="V625" s="70">
        <v>4784.2111820723012</v>
      </c>
      <c r="W625" s="70">
        <v>4638.1126123212352</v>
      </c>
      <c r="X625" s="70">
        <v>4430.8240731619917</v>
      </c>
      <c r="Y625" s="70">
        <v>4235.2324055595036</v>
      </c>
      <c r="Z625" s="70">
        <v>4028.6831981780833</v>
      </c>
      <c r="AA625" s="70">
        <v>3945.7495528267955</v>
      </c>
      <c r="BJ625" s="275"/>
    </row>
    <row r="626" spans="1:62" x14ac:dyDescent="0.25">
      <c r="A626" t="str">
        <f t="shared" si="19"/>
        <v>29. Verv. en assemblage van motorvoertuigen, aanhangwagens en opleggers</v>
      </c>
      <c r="B626" s="275">
        <v>29</v>
      </c>
      <c r="C626" s="5" t="s">
        <v>157</v>
      </c>
      <c r="D626" s="267">
        <v>0.9994831841298738</v>
      </c>
      <c r="E626" s="266"/>
      <c r="F626" s="266"/>
      <c r="G626" s="266"/>
      <c r="H626" s="266"/>
      <c r="I626" s="266"/>
      <c r="J626" s="266"/>
      <c r="K626" s="334"/>
      <c r="L626" s="334"/>
      <c r="M626" s="269"/>
      <c r="N626" s="266"/>
      <c r="O626" s="266"/>
      <c r="P626" s="266"/>
      <c r="Q626" s="266"/>
      <c r="R626" s="266"/>
      <c r="S626" s="266"/>
      <c r="T626" s="269"/>
      <c r="U626" s="266"/>
      <c r="V626" s="266"/>
      <c r="W626" s="266"/>
      <c r="X626" s="266"/>
      <c r="Y626" s="266"/>
      <c r="Z626" s="266"/>
      <c r="AA626" s="266"/>
      <c r="BJ626" s="275"/>
    </row>
    <row r="627" spans="1:62" x14ac:dyDescent="0.25">
      <c r="A627" t="str">
        <f t="shared" si="19"/>
        <v>29. Verv. en assemblage van motorvoertuigen, aanhangwagens en opleggers</v>
      </c>
      <c r="B627" s="275">
        <v>29</v>
      </c>
      <c r="C627" s="5" t="s">
        <v>158</v>
      </c>
      <c r="D627" s="266"/>
      <c r="E627" s="267">
        <v>8.0728300783116658E-2</v>
      </c>
      <c r="F627" s="267">
        <v>1.5889825551880066E-2</v>
      </c>
      <c r="G627" s="267">
        <v>1.0313257845289692E-3</v>
      </c>
      <c r="H627" s="267">
        <v>-1.1518056220254425E-2</v>
      </c>
      <c r="I627" s="267">
        <v>-1.132844684556894E-2</v>
      </c>
      <c r="J627" s="267">
        <v>1.8775434236317612E-2</v>
      </c>
      <c r="K627" s="333">
        <v>8.250041152752019E-3</v>
      </c>
      <c r="L627" s="333">
        <v>-5.2102981077753463E-3</v>
      </c>
      <c r="M627" s="268">
        <v>2.2572320769927989E-3</v>
      </c>
      <c r="N627" s="267">
        <v>1.1767561832588425E-2</v>
      </c>
      <c r="O627" s="267">
        <v>1.1767561832588203E-2</v>
      </c>
      <c r="P627" s="267">
        <v>1.1767561832588147E-2</v>
      </c>
      <c r="Q627" s="267">
        <v>1.1767561832588203E-2</v>
      </c>
      <c r="R627" s="267">
        <v>1.1767561832588203E-2</v>
      </c>
      <c r="S627" s="267">
        <v>1.1767561832588036E-2</v>
      </c>
      <c r="T627" s="268">
        <v>1.1767561832588536E-2</v>
      </c>
      <c r="U627" s="267">
        <v>9.0423771971435141E-3</v>
      </c>
      <c r="V627" s="267">
        <v>9.042377197143181E-3</v>
      </c>
      <c r="W627" s="267">
        <v>9.0423771971434586E-3</v>
      </c>
      <c r="X627" s="267">
        <v>9.0423771971432365E-3</v>
      </c>
      <c r="Y627" s="267">
        <v>9.0423771971435141E-3</v>
      </c>
      <c r="Z627" s="267">
        <v>9.0423771971430145E-3</v>
      </c>
      <c r="AA627" s="267">
        <v>9.0423771971435141E-3</v>
      </c>
      <c r="BJ627" s="275"/>
    </row>
    <row r="628" spans="1:62" x14ac:dyDescent="0.25">
      <c r="A628" t="str">
        <f t="shared" si="19"/>
        <v>29. Verv. en assemblage van motorvoertuigen, aanhangwagens en opleggers</v>
      </c>
      <c r="B628" s="275">
        <v>29</v>
      </c>
      <c r="C628" s="5" t="s">
        <v>159</v>
      </c>
      <c r="D628" s="270"/>
      <c r="E628" s="70">
        <v>44.9262449499467</v>
      </c>
      <c r="F628" s="70">
        <v>34.737378461716894</v>
      </c>
      <c r="G628" s="70">
        <v>22.76989134482568</v>
      </c>
      <c r="H628" s="70">
        <v>22.481123977009187</v>
      </c>
      <c r="I628" s="70">
        <v>25.30320986474052</v>
      </c>
      <c r="J628" s="70">
        <v>24.609301575480384</v>
      </c>
      <c r="K628" s="69">
        <v>10.109201755670377</v>
      </c>
      <c r="L628" s="69">
        <v>8.1551280111814339</v>
      </c>
      <c r="M628" s="265">
        <v>36.954929836201742</v>
      </c>
      <c r="N628" s="70">
        <v>27.698945443391416</v>
      </c>
      <c r="O628" s="70">
        <v>28.568193314602809</v>
      </c>
      <c r="P628" s="70">
        <v>28.848872633671562</v>
      </c>
      <c r="Q628" s="70">
        <v>29.222739075729148</v>
      </c>
      <c r="R628" s="70">
        <v>29.31766893817721</v>
      </c>
      <c r="S628" s="70">
        <v>29.262432000147445</v>
      </c>
      <c r="T628" s="265">
        <v>29.198089151378891</v>
      </c>
      <c r="U628" s="70">
        <v>27.52122316487403</v>
      </c>
      <c r="V628" s="70">
        <v>28.543414645829287</v>
      </c>
      <c r="W628" s="70">
        <v>28.984822843009848</v>
      </c>
      <c r="X628" s="70">
        <v>29.524420204231156</v>
      </c>
      <c r="Y628" s="70">
        <v>29.785750494452166</v>
      </c>
      <c r="Z628" s="70">
        <v>29.895662486036525</v>
      </c>
      <c r="AA628" s="70">
        <v>29.996518231352599</v>
      </c>
      <c r="BJ628" s="275"/>
    </row>
    <row r="629" spans="1:62" x14ac:dyDescent="0.25">
      <c r="A629" t="str">
        <f t="shared" si="19"/>
        <v>29. Verv. en assemblage van motorvoertuigen, aanhangwagens en opleggers</v>
      </c>
      <c r="B629" s="275">
        <v>29</v>
      </c>
      <c r="C629" s="5" t="s">
        <v>160</v>
      </c>
      <c r="D629" s="270"/>
      <c r="E629" s="70">
        <v>491.79831203155584</v>
      </c>
      <c r="F629" s="70">
        <v>379.49188298562979</v>
      </c>
      <c r="G629" s="70">
        <v>322.60278319629225</v>
      </c>
      <c r="H629" s="70">
        <v>269.15816698770738</v>
      </c>
      <c r="I629" s="70">
        <v>273.81686886319062</v>
      </c>
      <c r="J629" s="70">
        <v>330.42655971703829</v>
      </c>
      <c r="K629" s="69">
        <v>231.82255385187344</v>
      </c>
      <c r="L629" s="69">
        <v>197.20050474977091</v>
      </c>
      <c r="M629" s="265">
        <v>273.59258725544339</v>
      </c>
      <c r="N629" s="70">
        <v>334.37938948239503</v>
      </c>
      <c r="O629" s="70">
        <v>344.87287823555175</v>
      </c>
      <c r="P629" s="70">
        <v>348.26121587253346</v>
      </c>
      <c r="Q629" s="70">
        <v>352.77450078797045</v>
      </c>
      <c r="R629" s="70">
        <v>353.92048627373208</v>
      </c>
      <c r="S629" s="70">
        <v>353.25367050440906</v>
      </c>
      <c r="T629" s="265">
        <v>352.47692893015864</v>
      </c>
      <c r="U629" s="70">
        <v>330.29774536196771</v>
      </c>
      <c r="V629" s="70">
        <v>342.56564273938687</v>
      </c>
      <c r="W629" s="70">
        <v>347.86323185596063</v>
      </c>
      <c r="X629" s="70">
        <v>354.33924459518141</v>
      </c>
      <c r="Y629" s="70">
        <v>357.47561702811021</v>
      </c>
      <c r="Z629" s="70">
        <v>358.79473292608685</v>
      </c>
      <c r="AA629" s="70">
        <v>360.00515969691537</v>
      </c>
      <c r="BJ629" s="275"/>
    </row>
    <row r="630" spans="1:62" x14ac:dyDescent="0.25">
      <c r="A630" t="str">
        <f t="shared" si="19"/>
        <v>29. Verv. en assemblage van motorvoertuigen, aanhangwagens en opleggers</v>
      </c>
      <c r="B630" s="275">
        <v>29</v>
      </c>
      <c r="C630" s="5" t="s">
        <v>161</v>
      </c>
      <c r="D630" s="270"/>
      <c r="E630" s="70">
        <v>599.57657340219578</v>
      </c>
      <c r="F630" s="70">
        <v>389.31384761343128</v>
      </c>
      <c r="G630" s="70">
        <v>334.15597164379659</v>
      </c>
      <c r="H630" s="70">
        <v>312.20334659687109</v>
      </c>
      <c r="I630" s="70">
        <v>328.42748229493543</v>
      </c>
      <c r="J630" s="70">
        <v>412.50923366044515</v>
      </c>
      <c r="K630" s="69">
        <v>356.07315064852708</v>
      </c>
      <c r="L630" s="69">
        <v>305.56486990807048</v>
      </c>
      <c r="M630" s="265">
        <v>313.07031948918092</v>
      </c>
      <c r="N630" s="70">
        <v>407.32827218332613</v>
      </c>
      <c r="O630" s="70">
        <v>420.11104162858072</v>
      </c>
      <c r="P630" s="70">
        <v>424.23858584529188</v>
      </c>
      <c r="Q630" s="70">
        <v>429.73649810992578</v>
      </c>
      <c r="R630" s="70">
        <v>431.13249410293537</v>
      </c>
      <c r="S630" s="70">
        <v>430.32020445911667</v>
      </c>
      <c r="T630" s="265">
        <v>429.3740073748346</v>
      </c>
      <c r="U630" s="70">
        <v>399.67792492169986</v>
      </c>
      <c r="V630" s="70">
        <v>414.52273641620701</v>
      </c>
      <c r="W630" s="70">
        <v>420.933102381254</v>
      </c>
      <c r="X630" s="70">
        <v>428.76942391151954</v>
      </c>
      <c r="Y630" s="70">
        <v>432.56460218135902</v>
      </c>
      <c r="Z630" s="70">
        <v>434.16080291914051</v>
      </c>
      <c r="AA630" s="70">
        <v>435.62548400409446</v>
      </c>
      <c r="BJ630" s="275"/>
    </row>
    <row r="631" spans="1:62" x14ac:dyDescent="0.25">
      <c r="A631" t="str">
        <f t="shared" si="19"/>
        <v>29. Verv. en assemblage van motorvoertuigen, aanhangwagens en opleggers</v>
      </c>
      <c r="B631" s="275">
        <v>29</v>
      </c>
      <c r="C631" s="5" t="s">
        <v>162</v>
      </c>
      <c r="D631" s="270"/>
      <c r="E631" s="70">
        <v>629.32145543602633</v>
      </c>
      <c r="F631" s="70">
        <v>356.95062720627323</v>
      </c>
      <c r="G631" s="70">
        <v>296.50086849068083</v>
      </c>
      <c r="H631" s="70">
        <v>252.31389688831524</v>
      </c>
      <c r="I631" s="70">
        <v>255.52111979120255</v>
      </c>
      <c r="J631" s="70">
        <v>336.53360765202257</v>
      </c>
      <c r="K631" s="69">
        <v>284.85783292803484</v>
      </c>
      <c r="L631" s="69">
        <v>246.95790524763922</v>
      </c>
      <c r="M631" s="265">
        <v>273.53526091044466</v>
      </c>
      <c r="N631" s="70">
        <v>292.40908350142706</v>
      </c>
      <c r="O631" s="70">
        <v>295.19233058641987</v>
      </c>
      <c r="P631" s="70">
        <v>304.60247020106556</v>
      </c>
      <c r="Q631" s="70">
        <v>310.27861715614534</v>
      </c>
      <c r="R631" s="70">
        <v>315.43930908483827</v>
      </c>
      <c r="S631" s="70">
        <v>326.34707801624228</v>
      </c>
      <c r="T631" s="265">
        <v>329.80254101177968</v>
      </c>
      <c r="U631" s="70">
        <v>285.29639342529674</v>
      </c>
      <c r="V631" s="70">
        <v>289.62039751482803</v>
      </c>
      <c r="W631" s="70">
        <v>300.52191654254443</v>
      </c>
      <c r="X631" s="70">
        <v>307.83162118999303</v>
      </c>
      <c r="Y631" s="70">
        <v>314.69935194894953</v>
      </c>
      <c r="Z631" s="70">
        <v>327.39980601658613</v>
      </c>
      <c r="AA631" s="70">
        <v>332.7142026249989</v>
      </c>
      <c r="BJ631" s="275"/>
    </row>
    <row r="632" spans="1:62" x14ac:dyDescent="0.25">
      <c r="A632" t="str">
        <f t="shared" si="19"/>
        <v>29. Verv. en assemblage van motorvoertuigen, aanhangwagens en opleggers</v>
      </c>
      <c r="B632" s="275">
        <v>29</v>
      </c>
      <c r="C632" s="5" t="s">
        <v>163</v>
      </c>
      <c r="D632" s="270"/>
      <c r="E632" s="70">
        <v>611.14643239337363</v>
      </c>
      <c r="F632" s="70">
        <v>317.9940070298635</v>
      </c>
      <c r="G632" s="70">
        <v>262.71571853008464</v>
      </c>
      <c r="H632" s="70">
        <v>219.23024762976817</v>
      </c>
      <c r="I632" s="70">
        <v>214.45038051872928</v>
      </c>
      <c r="J632" s="70">
        <v>308.97721702615968</v>
      </c>
      <c r="K632" s="69">
        <v>262.6179450518506</v>
      </c>
      <c r="L632" s="69">
        <v>212.62572766971743</v>
      </c>
      <c r="M632" s="265">
        <v>227.19559273088331</v>
      </c>
      <c r="N632" s="70">
        <v>245.60422117872309</v>
      </c>
      <c r="O632" s="70">
        <v>233.12369106987313</v>
      </c>
      <c r="P632" s="70">
        <v>221.89296298796401</v>
      </c>
      <c r="Q632" s="70">
        <v>216.73182514026647</v>
      </c>
      <c r="R632" s="70">
        <v>216.3100752081846</v>
      </c>
      <c r="S632" s="70">
        <v>211.60643803006388</v>
      </c>
      <c r="T632" s="265">
        <v>213.6205786127058</v>
      </c>
      <c r="U632" s="70">
        <v>238.15245015677127</v>
      </c>
      <c r="V632" s="70">
        <v>227.31300928105108</v>
      </c>
      <c r="W632" s="70">
        <v>217.57052694614052</v>
      </c>
      <c r="X632" s="70">
        <v>213.69672963764327</v>
      </c>
      <c r="Y632" s="70">
        <v>214.47199390360598</v>
      </c>
      <c r="Z632" s="70">
        <v>210.98004045321642</v>
      </c>
      <c r="AA632" s="70">
        <v>214.17769236453867</v>
      </c>
      <c r="BJ632" s="275"/>
    </row>
    <row r="633" spans="1:62" x14ac:dyDescent="0.25">
      <c r="A633" t="str">
        <f t="shared" si="19"/>
        <v>29. Verv. en assemblage van motorvoertuigen, aanhangwagens en opleggers</v>
      </c>
      <c r="B633" s="275">
        <v>29</v>
      </c>
      <c r="C633" s="5" t="s">
        <v>164</v>
      </c>
      <c r="D633" s="270"/>
      <c r="E633" s="70">
        <v>675.49948245615212</v>
      </c>
      <c r="F633" s="70">
        <v>306.74500931868801</v>
      </c>
      <c r="G633" s="70">
        <v>225.02570677120647</v>
      </c>
      <c r="H633" s="70">
        <v>170.40050975935645</v>
      </c>
      <c r="I633" s="70">
        <v>166.94817435213753</v>
      </c>
      <c r="J633" s="70">
        <v>269.61874064118723</v>
      </c>
      <c r="K633" s="69">
        <v>222.53991329060113</v>
      </c>
      <c r="L633" s="69">
        <v>176.42907759020088</v>
      </c>
      <c r="M633" s="265">
        <v>198.30975082699234</v>
      </c>
      <c r="N633" s="70">
        <v>218.85801988027458</v>
      </c>
      <c r="O633" s="70">
        <v>209.71166019716938</v>
      </c>
      <c r="P633" s="70">
        <v>200.44507033274482</v>
      </c>
      <c r="Q633" s="70">
        <v>191.59905157425592</v>
      </c>
      <c r="R633" s="70">
        <v>181.55330750382095</v>
      </c>
      <c r="S633" s="70">
        <v>175.48289377345591</v>
      </c>
      <c r="T633" s="265">
        <v>166.56562220207834</v>
      </c>
      <c r="U633" s="70">
        <v>210.46910388207581</v>
      </c>
      <c r="V633" s="70">
        <v>202.79961125659469</v>
      </c>
      <c r="W633" s="70">
        <v>194.92097410887513</v>
      </c>
      <c r="X633" s="70">
        <v>187.35927691804551</v>
      </c>
      <c r="Y633" s="70">
        <v>178.52731169954478</v>
      </c>
      <c r="Z633" s="70">
        <v>173.52175881253834</v>
      </c>
      <c r="AA633" s="70">
        <v>165.62396542825488</v>
      </c>
      <c r="BJ633" s="275"/>
    </row>
    <row r="634" spans="1:62" x14ac:dyDescent="0.25">
      <c r="A634" t="str">
        <f t="shared" si="19"/>
        <v>29. Verv. en assemblage van motorvoertuigen, aanhangwagens en opleggers</v>
      </c>
      <c r="B634" s="275">
        <v>29</v>
      </c>
      <c r="C634" s="5" t="s">
        <v>165</v>
      </c>
      <c r="D634" s="270"/>
      <c r="E634" s="70">
        <v>706.41727178379983</v>
      </c>
      <c r="F634" s="70">
        <v>262.75401799216081</v>
      </c>
      <c r="G634" s="70">
        <v>187.66278539860474</v>
      </c>
      <c r="H634" s="70">
        <v>130.46571765910846</v>
      </c>
      <c r="I634" s="70">
        <v>133.33432538233669</v>
      </c>
      <c r="J634" s="70">
        <v>254.41781448445556</v>
      </c>
      <c r="K634" s="69">
        <v>201.2189901424054</v>
      </c>
      <c r="L634" s="69">
        <v>139.68979274045219</v>
      </c>
      <c r="M634" s="265">
        <v>160.67379206656045</v>
      </c>
      <c r="N634" s="70">
        <v>184.04360015233351</v>
      </c>
      <c r="O634" s="70">
        <v>176.69824795322435</v>
      </c>
      <c r="P634" s="70">
        <v>167.90902732990577</v>
      </c>
      <c r="Q634" s="70">
        <v>165.1676175935585</v>
      </c>
      <c r="R634" s="70">
        <v>160.91912594760066</v>
      </c>
      <c r="S634" s="70">
        <v>153.83732061891894</v>
      </c>
      <c r="T634" s="265">
        <v>147.40826004423616</v>
      </c>
      <c r="U634" s="70">
        <v>174.98453204861346</v>
      </c>
      <c r="V634" s="70">
        <v>168.93896808492605</v>
      </c>
      <c r="W634" s="70">
        <v>161.43224746878462</v>
      </c>
      <c r="X634" s="70">
        <v>159.68341253275574</v>
      </c>
      <c r="Y634" s="70">
        <v>156.4448312385444</v>
      </c>
      <c r="Z634" s="70">
        <v>150.39517894844704</v>
      </c>
      <c r="AA634" s="70">
        <v>144.91477971370301</v>
      </c>
      <c r="BJ634" s="275"/>
    </row>
    <row r="635" spans="1:62" x14ac:dyDescent="0.25">
      <c r="A635" t="str">
        <f t="shared" si="19"/>
        <v>29. Verv. en assemblage van motorvoertuigen, aanhangwagens en opleggers</v>
      </c>
      <c r="B635" s="275">
        <v>29</v>
      </c>
      <c r="C635" s="5" t="s">
        <v>166</v>
      </c>
      <c r="D635" s="266"/>
      <c r="E635" s="70">
        <v>585.7121179851905</v>
      </c>
      <c r="F635" s="70">
        <v>216.57823497153126</v>
      </c>
      <c r="G635" s="70">
        <v>152.98970195618026</v>
      </c>
      <c r="H635" s="70">
        <v>101.84700325780061</v>
      </c>
      <c r="I635" s="70">
        <v>103.90191159425093</v>
      </c>
      <c r="J635" s="70">
        <v>234.22321922853564</v>
      </c>
      <c r="K635" s="69">
        <v>184.21111842917844</v>
      </c>
      <c r="L635" s="69">
        <v>124.43469958718737</v>
      </c>
      <c r="M635" s="265">
        <v>149.70274185121522</v>
      </c>
      <c r="N635" s="70">
        <v>180.03482707743467</v>
      </c>
      <c r="O635" s="70">
        <v>171.0020826191454</v>
      </c>
      <c r="P635" s="70">
        <v>161.59607782348272</v>
      </c>
      <c r="Q635" s="70">
        <v>148.47128082331659</v>
      </c>
      <c r="R635" s="70">
        <v>140.58524470353942</v>
      </c>
      <c r="S635" s="70">
        <v>133.40130575698328</v>
      </c>
      <c r="T635" s="265">
        <v>128.2260474478241</v>
      </c>
      <c r="U635" s="70">
        <v>169.56503631497313</v>
      </c>
      <c r="V635" s="70">
        <v>161.95704135101869</v>
      </c>
      <c r="W635" s="70">
        <v>153.90328997952591</v>
      </c>
      <c r="X635" s="70">
        <v>142.19299334068785</v>
      </c>
      <c r="Y635" s="70">
        <v>135.39235309798502</v>
      </c>
      <c r="Z635" s="70">
        <v>129.19125856948608</v>
      </c>
      <c r="AA635" s="70">
        <v>124.87283090032125</v>
      </c>
      <c r="BJ635" s="275"/>
    </row>
    <row r="636" spans="1:62" x14ac:dyDescent="0.25">
      <c r="A636" t="str">
        <f t="shared" si="19"/>
        <v>29. Verv. en assemblage van motorvoertuigen, aanhangwagens en opleggers</v>
      </c>
      <c r="B636" s="275">
        <v>29</v>
      </c>
      <c r="C636" s="5" t="s">
        <v>167</v>
      </c>
      <c r="D636" s="266"/>
      <c r="E636" s="70">
        <v>501.45442880096795</v>
      </c>
      <c r="F636" s="70">
        <v>194.45295095168134</v>
      </c>
      <c r="G636" s="70">
        <v>182.14554505720562</v>
      </c>
      <c r="H636" s="70">
        <v>173.79263704623156</v>
      </c>
      <c r="I636" s="70">
        <v>199.81755280142769</v>
      </c>
      <c r="J636" s="70">
        <v>340.06410046710567</v>
      </c>
      <c r="K636" s="69">
        <v>331.00442070099928</v>
      </c>
      <c r="L636" s="69">
        <v>294.94799520221216</v>
      </c>
      <c r="M636" s="265">
        <v>342.74201978287459</v>
      </c>
      <c r="N636" s="70">
        <v>342.96709749681327</v>
      </c>
      <c r="O636" s="70">
        <v>313.01229033498856</v>
      </c>
      <c r="P636" s="70">
        <v>292.23622822156949</v>
      </c>
      <c r="Q636" s="70">
        <v>276.3600142262747</v>
      </c>
      <c r="R636" s="70">
        <v>258.95870474423015</v>
      </c>
      <c r="S636" s="70">
        <v>247.08313153748759</v>
      </c>
      <c r="T636" s="265">
        <v>234.42340319044774</v>
      </c>
      <c r="U636" s="70">
        <v>332.78150486078118</v>
      </c>
      <c r="V636" s="70">
        <v>305.41247119244883</v>
      </c>
      <c r="W636" s="70">
        <v>286.73326772493414</v>
      </c>
      <c r="X636" s="70">
        <v>272.6703339049572</v>
      </c>
      <c r="Y636" s="70">
        <v>256.92824549180727</v>
      </c>
      <c r="Z636" s="70">
        <v>246.51485070764062</v>
      </c>
      <c r="AA636" s="70">
        <v>235.19041063081366</v>
      </c>
      <c r="BJ636" s="275"/>
    </row>
    <row r="637" spans="1:62" x14ac:dyDescent="0.25">
      <c r="A637" t="str">
        <f t="shared" si="19"/>
        <v>29. Verv. en assemblage van motorvoertuigen, aanhangwagens en opleggers</v>
      </c>
      <c r="B637" s="275">
        <v>29</v>
      </c>
      <c r="C637" s="5" t="s">
        <v>168</v>
      </c>
      <c r="D637" s="266"/>
      <c r="E637" s="70">
        <v>140.29202083263903</v>
      </c>
      <c r="F637" s="70">
        <v>99.720078853544095</v>
      </c>
      <c r="G637" s="70">
        <v>101.01286450220339</v>
      </c>
      <c r="H637" s="70">
        <v>108.91759507431651</v>
      </c>
      <c r="I637" s="70">
        <v>120.54675071300566</v>
      </c>
      <c r="J637" s="70">
        <v>166.86628122647468</v>
      </c>
      <c r="K637" s="69">
        <v>181.77543370512677</v>
      </c>
      <c r="L637" s="69">
        <v>196.56161593412676</v>
      </c>
      <c r="M637" s="265">
        <v>216.08877144084758</v>
      </c>
      <c r="N637" s="70">
        <v>281.6342338283294</v>
      </c>
      <c r="O637" s="70">
        <v>315.99595859517746</v>
      </c>
      <c r="P637" s="70">
        <v>329.7285183212573</v>
      </c>
      <c r="Q637" s="70">
        <v>326.31452396953762</v>
      </c>
      <c r="R637" s="70">
        <v>309.35365482892468</v>
      </c>
      <c r="S637" s="70">
        <v>276.66777029056072</v>
      </c>
      <c r="T637" s="265">
        <v>254.74037573604429</v>
      </c>
      <c r="U637" s="70">
        <v>278.33657576222924</v>
      </c>
      <c r="V637" s="70">
        <v>314.0400354743735</v>
      </c>
      <c r="W637" s="70">
        <v>329.51762891785819</v>
      </c>
      <c r="X637" s="70">
        <v>327.92701864081755</v>
      </c>
      <c r="Y637" s="70">
        <v>312.61851885179738</v>
      </c>
      <c r="Z637" s="70">
        <v>281.14908426749656</v>
      </c>
      <c r="AA637" s="70">
        <v>260.31221148748261</v>
      </c>
      <c r="BJ637" s="275"/>
    </row>
    <row r="638" spans="1:62" x14ac:dyDescent="0.25">
      <c r="A638" t="str">
        <f t="shared" si="19"/>
        <v>29. Verv. en assemblage van motorvoertuigen, aanhangwagens en opleggers</v>
      </c>
      <c r="B638" s="275">
        <v>29</v>
      </c>
      <c r="C638" s="5" t="s">
        <v>169</v>
      </c>
      <c r="D638" s="266"/>
      <c r="E638" s="70">
        <v>10.340087253764581</v>
      </c>
      <c r="F638" s="70">
        <v>10.811715462499748</v>
      </c>
      <c r="G638" s="70">
        <v>6.3442237878879162</v>
      </c>
      <c r="H638" s="70">
        <v>7.0698569292386688</v>
      </c>
      <c r="I638" s="70">
        <v>7.3955750780036471</v>
      </c>
      <c r="J638" s="70">
        <v>10.197868084509743</v>
      </c>
      <c r="K638" s="69">
        <v>13.303883990288528</v>
      </c>
      <c r="L638" s="69">
        <v>14.089590324166725</v>
      </c>
      <c r="M638" s="265">
        <v>14.410694122111755</v>
      </c>
      <c r="N638" s="70">
        <v>17.97226603007962</v>
      </c>
      <c r="O638" s="70">
        <v>21.256379698802441</v>
      </c>
      <c r="P638" s="70">
        <v>44.729205091934574</v>
      </c>
      <c r="Q638" s="70">
        <v>50.839863977204367</v>
      </c>
      <c r="R638" s="70">
        <v>62.714822880652818</v>
      </c>
      <c r="S638" s="70">
        <v>81.866499495885421</v>
      </c>
      <c r="T638" s="265">
        <v>85.154181857028362</v>
      </c>
      <c r="U638" s="70">
        <v>17.830154399764577</v>
      </c>
      <c r="V638" s="70">
        <v>21.20607133949575</v>
      </c>
      <c r="W638" s="70">
        <v>44.872550240997988</v>
      </c>
      <c r="X638" s="70">
        <v>51.287627037468383</v>
      </c>
      <c r="Y638" s="70">
        <v>63.620500198269326</v>
      </c>
      <c r="Z638" s="70">
        <v>83.512551696295077</v>
      </c>
      <c r="AA638" s="70">
        <v>87.351459718420656</v>
      </c>
      <c r="BJ638" s="275"/>
    </row>
    <row r="639" spans="1:62" x14ac:dyDescent="0.25">
      <c r="A639" t="str">
        <f t="shared" si="19"/>
        <v>29. Verv. en assemblage van motorvoertuigen, aanhangwagens en opleggers</v>
      </c>
      <c r="B639" s="275">
        <v>29</v>
      </c>
      <c r="C639" s="5" t="s">
        <v>26</v>
      </c>
      <c r="D639" s="270"/>
      <c r="E639" s="70">
        <v>652.08653688737161</v>
      </c>
      <c r="F639" s="70">
        <v>304.9847452677252</v>
      </c>
      <c r="G639" s="70">
        <v>289.50263334729692</v>
      </c>
      <c r="H639" s="70">
        <v>289.78008904978674</v>
      </c>
      <c r="I639" s="70">
        <v>327.75987859243702</v>
      </c>
      <c r="J639" s="70">
        <v>517.12824977809009</v>
      </c>
      <c r="K639" s="69">
        <v>526.08373839641467</v>
      </c>
      <c r="L639" s="69">
        <v>505.59920146050564</v>
      </c>
      <c r="M639" s="265">
        <v>573.24148534583389</v>
      </c>
      <c r="N639" s="70">
        <v>642.5735973552222</v>
      </c>
      <c r="O639" s="70">
        <v>650.26462862896847</v>
      </c>
      <c r="P639" s="70">
        <v>666.69395163476133</v>
      </c>
      <c r="Q639" s="70">
        <v>653.51440217301672</v>
      </c>
      <c r="R639" s="70">
        <v>631.02718245380765</v>
      </c>
      <c r="S639" s="70">
        <v>605.61740132393379</v>
      </c>
      <c r="T639" s="265">
        <v>574.31796078352033</v>
      </c>
      <c r="U639" s="70">
        <v>628.94823502277495</v>
      </c>
      <c r="V639" s="70">
        <v>640.65857800631807</v>
      </c>
      <c r="W639" s="70">
        <v>661.12344688379028</v>
      </c>
      <c r="X639" s="70">
        <v>651.88497958324319</v>
      </c>
      <c r="Y639" s="70">
        <v>633.16726454187392</v>
      </c>
      <c r="Z639" s="70">
        <v>611.17648667143226</v>
      </c>
      <c r="AA639" s="70">
        <v>582.85408183671689</v>
      </c>
      <c r="BJ639" s="275"/>
    </row>
    <row r="640" spans="1:62" x14ac:dyDescent="0.25">
      <c r="A640" t="str">
        <f t="shared" si="19"/>
        <v>29. Verv. en assemblage van motorvoertuigen, aanhangwagens en opleggers</v>
      </c>
      <c r="B640" s="275">
        <v>29</v>
      </c>
      <c r="C640" s="5" t="s">
        <v>19</v>
      </c>
      <c r="D640" s="270"/>
      <c r="E640" s="70">
        <v>4996.4844273256122</v>
      </c>
      <c r="F640" s="70">
        <v>2569.5497508470203</v>
      </c>
      <c r="G640" s="70">
        <v>2093.9260606789685</v>
      </c>
      <c r="H640" s="70">
        <v>1767.8801018057236</v>
      </c>
      <c r="I640" s="70">
        <v>1829.4633512539606</v>
      </c>
      <c r="J640" s="70">
        <v>2688.4439437634142</v>
      </c>
      <c r="K640" s="69">
        <v>2279.5344444945558</v>
      </c>
      <c r="L640" s="69">
        <v>1916.6569069647255</v>
      </c>
      <c r="M640" s="265">
        <v>2206.2764603127562</v>
      </c>
      <c r="N640" s="70">
        <v>2532.9299562545275</v>
      </c>
      <c r="O640" s="70">
        <v>2529.5447542335355</v>
      </c>
      <c r="P640" s="70">
        <v>2524.4882346614208</v>
      </c>
      <c r="Q640" s="70">
        <v>2497.4965324341852</v>
      </c>
      <c r="R640" s="70">
        <v>2460.2048942166361</v>
      </c>
      <c r="S640" s="70">
        <v>2419.1287444832715</v>
      </c>
      <c r="T640" s="265">
        <v>2370.9900355585169</v>
      </c>
      <c r="U640" s="70">
        <v>2464.9126442990469</v>
      </c>
      <c r="V640" s="70">
        <v>2476.9193992961596</v>
      </c>
      <c r="W640" s="70">
        <v>2487.2535590098851</v>
      </c>
      <c r="X640" s="70">
        <v>2475.2821019133007</v>
      </c>
      <c r="Y640" s="70">
        <v>2452.5290761344254</v>
      </c>
      <c r="Z640" s="70">
        <v>2425.5157278029701</v>
      </c>
      <c r="AA640" s="70">
        <v>2390.7847148008964</v>
      </c>
      <c r="BJ640" s="275"/>
    </row>
    <row r="641" spans="1:62" x14ac:dyDescent="0.25">
      <c r="A641" t="str">
        <f t="shared" si="19"/>
        <v>29. Verv. en assemblage van motorvoertuigen, aanhangwagens en opleggers</v>
      </c>
      <c r="B641" s="275">
        <v>29</v>
      </c>
      <c r="C641" s="5" t="s">
        <v>20</v>
      </c>
      <c r="D641" s="270"/>
      <c r="E641" s="267">
        <v>0.13050907020166647</v>
      </c>
      <c r="F641" s="267">
        <v>0.11869190124347301</v>
      </c>
      <c r="G641" s="267">
        <v>0.13825828847720817</v>
      </c>
      <c r="H641" s="267">
        <v>0.1639138812376493</v>
      </c>
      <c r="I641" s="267">
        <v>0.17915629649961673</v>
      </c>
      <c r="J641" s="267">
        <v>0.19235225304872414</v>
      </c>
      <c r="K641" s="333">
        <v>0.23078560609908394</v>
      </c>
      <c r="L641" s="333">
        <v>0.26379223095341953</v>
      </c>
      <c r="M641" s="268">
        <v>0.2598230528483147</v>
      </c>
      <c r="N641" s="267">
        <v>0.25368786679968169</v>
      </c>
      <c r="O641" s="267">
        <v>0.25706784888492784</v>
      </c>
      <c r="P641" s="267">
        <v>0.26409073430448249</v>
      </c>
      <c r="Q641" s="267">
        <v>0.26166779160092324</v>
      </c>
      <c r="R641" s="267">
        <v>0.25649375136892227</v>
      </c>
      <c r="S641" s="267">
        <v>0.25034525454877943</v>
      </c>
      <c r="T641" s="268">
        <v>0.24222706640276218</v>
      </c>
      <c r="U641" s="267">
        <v>0.25516045628531003</v>
      </c>
      <c r="V641" s="267">
        <v>0.25865136273241968</v>
      </c>
      <c r="W641" s="267">
        <v>0.26580460383257726</v>
      </c>
      <c r="X641" s="267">
        <v>0.26335785286022972</v>
      </c>
      <c r="Y641" s="267">
        <v>0.25816911640446111</v>
      </c>
      <c r="Z641" s="267">
        <v>0.251977952427064</v>
      </c>
      <c r="AA641" s="267">
        <v>0.24379195593328726</v>
      </c>
      <c r="BJ641" s="275"/>
    </row>
    <row r="642" spans="1:62" x14ac:dyDescent="0.25">
      <c r="A642" t="str">
        <f t="shared" si="19"/>
        <v>29. Verv. en assemblage van motorvoertuigen, aanhangwagens en opleggers</v>
      </c>
      <c r="B642" s="275">
        <v>29</v>
      </c>
      <c r="C642" s="5" t="s">
        <v>29</v>
      </c>
      <c r="D642" s="270"/>
      <c r="E642" s="70">
        <v>-36.51557267438784</v>
      </c>
      <c r="F642" s="70">
        <v>1728.5497508470203</v>
      </c>
      <c r="G642" s="70">
        <v>2028.9260606789685</v>
      </c>
      <c r="H642" s="70">
        <v>1767.8801018057236</v>
      </c>
      <c r="I642" s="70">
        <v>1829.4633512539606</v>
      </c>
      <c r="J642" s="70">
        <v>1688.4439437634142</v>
      </c>
      <c r="K642" s="69">
        <v>1849.5344444945558</v>
      </c>
      <c r="L642" s="69">
        <v>1916.6569069647255</v>
      </c>
      <c r="M642" s="265">
        <v>2080.0668009079109</v>
      </c>
      <c r="N642" s="70">
        <v>1932.6226401082276</v>
      </c>
      <c r="O642" s="70">
        <v>1943.6759933577964</v>
      </c>
      <c r="P642" s="70">
        <v>1952.7107537978914</v>
      </c>
      <c r="Q642" s="70">
        <v>1939.4714089680297</v>
      </c>
      <c r="R642" s="70">
        <v>1915.6013572792685</v>
      </c>
      <c r="S642" s="70">
        <v>1887.6239788870416</v>
      </c>
      <c r="T642" s="265">
        <v>1852.268990447109</v>
      </c>
      <c r="U642" s="70">
        <v>2000.6399520637074</v>
      </c>
      <c r="V642" s="70">
        <v>2021.2829081673012</v>
      </c>
      <c r="W642" s="70">
        <v>2040.0926220857764</v>
      </c>
      <c r="X642" s="70">
        <v>2036.4390605768967</v>
      </c>
      <c r="Y642" s="70">
        <v>2021.8492044664777</v>
      </c>
      <c r="Z642" s="70">
        <v>2002.8471780293448</v>
      </c>
      <c r="AA642" s="70">
        <v>1975.9784637544194</v>
      </c>
      <c r="BJ642" s="275"/>
    </row>
    <row r="643" spans="1:62" x14ac:dyDescent="0.25">
      <c r="A643" t="str">
        <f t="shared" ref="A643:A706" si="20">VLOOKUP(B643,$AU$3:$AV$70,2)</f>
        <v>29. Verv. en assemblage van motorvoertuigen, aanhangwagens en opleggers</v>
      </c>
      <c r="B643" s="275">
        <v>30</v>
      </c>
      <c r="C643" s="5" t="s">
        <v>25</v>
      </c>
      <c r="D643" s="70">
        <v>2387</v>
      </c>
      <c r="E643" s="70">
        <v>2228</v>
      </c>
      <c r="F643" s="70">
        <v>2167</v>
      </c>
      <c r="G643" s="70">
        <v>2021</v>
      </c>
      <c r="H643" s="70">
        <v>1841</v>
      </c>
      <c r="I643" s="70">
        <v>1765</v>
      </c>
      <c r="J643" s="70">
        <v>1773</v>
      </c>
      <c r="K643" s="69">
        <v>1838</v>
      </c>
      <c r="L643" s="69">
        <v>1793</v>
      </c>
      <c r="M643" s="265">
        <v>1242.5351647932148</v>
      </c>
      <c r="N643" s="70">
        <v>1155.5901451468305</v>
      </c>
      <c r="O643" s="70">
        <v>1074.7290067904935</v>
      </c>
      <c r="P643" s="70">
        <v>999.52603688059264</v>
      </c>
      <c r="Q643" s="70">
        <v>929.58531135745</v>
      </c>
      <c r="R643" s="70">
        <v>864.5386105082116</v>
      </c>
      <c r="S643" s="70">
        <v>804.04348038591559</v>
      </c>
      <c r="T643" s="265">
        <v>747.78142987860917</v>
      </c>
      <c r="U643" s="70">
        <v>1108.574524326878</v>
      </c>
      <c r="V643" s="70">
        <v>989.05649579027124</v>
      </c>
      <c r="W643" s="70">
        <v>882.42398720005724</v>
      </c>
      <c r="X643" s="70">
        <v>787.28778032429409</v>
      </c>
      <c r="Y643" s="70">
        <v>702.40843181819821</v>
      </c>
      <c r="Z643" s="70">
        <v>626.68012564106039</v>
      </c>
      <c r="AA643" s="70">
        <v>559.11626638209782</v>
      </c>
      <c r="BJ643" s="275"/>
    </row>
    <row r="644" spans="1:62" x14ac:dyDescent="0.25">
      <c r="A644" t="str">
        <f t="shared" si="20"/>
        <v>29. Verv. en assemblage van motorvoertuigen, aanhangwagens en opleggers</v>
      </c>
      <c r="B644" s="275">
        <v>30</v>
      </c>
      <c r="C644" s="5" t="s">
        <v>154</v>
      </c>
      <c r="D644" s="266"/>
      <c r="E644" s="70">
        <v>-159</v>
      </c>
      <c r="F644" s="70">
        <v>-61</v>
      </c>
      <c r="G644" s="70">
        <v>-146</v>
      </c>
      <c r="H644" s="70">
        <v>-180</v>
      </c>
      <c r="I644" s="70">
        <v>-76</v>
      </c>
      <c r="J644" s="70">
        <v>8</v>
      </c>
      <c r="K644" s="69">
        <v>65</v>
      </c>
      <c r="L644" s="69">
        <v>-45</v>
      </c>
      <c r="M644" s="265">
        <v>-550.46483520678521</v>
      </c>
      <c r="N644" s="70">
        <v>-86.945019646384253</v>
      </c>
      <c r="O644" s="70">
        <v>-80.861138356337051</v>
      </c>
      <c r="P644" s="70">
        <v>-75.202969909900844</v>
      </c>
      <c r="Q644" s="70">
        <v>-69.940725523142646</v>
      </c>
      <c r="R644" s="70">
        <v>-65.046700849238391</v>
      </c>
      <c r="S644" s="70">
        <v>-60.495130122296018</v>
      </c>
      <c r="T644" s="265">
        <v>-56.262050507306412</v>
      </c>
      <c r="U644" s="70">
        <v>-133.96064046633683</v>
      </c>
      <c r="V644" s="70">
        <v>-119.51802853660672</v>
      </c>
      <c r="W644" s="70">
        <v>-106.632508590214</v>
      </c>
      <c r="X644" s="70">
        <v>-95.13620687576315</v>
      </c>
      <c r="Y644" s="70">
        <v>-84.87934850609588</v>
      </c>
      <c r="Z644" s="70">
        <v>-75.728306177137824</v>
      </c>
      <c r="AA644" s="70">
        <v>-67.563859258962566</v>
      </c>
      <c r="BJ644" s="275"/>
    </row>
    <row r="645" spans="1:62" x14ac:dyDescent="0.25">
      <c r="A645" t="str">
        <f t="shared" si="20"/>
        <v>29. Verv. en assemblage van motorvoertuigen, aanhangwagens en opleggers</v>
      </c>
      <c r="B645" s="275">
        <v>30</v>
      </c>
      <c r="C645" s="5" t="s">
        <v>155</v>
      </c>
      <c r="D645" s="266"/>
      <c r="E645" s="267">
        <v>0.93338919145370758</v>
      </c>
      <c r="F645" s="267">
        <v>0.97262118491921001</v>
      </c>
      <c r="G645" s="267">
        <v>0.93262574988463309</v>
      </c>
      <c r="H645" s="267">
        <v>0.91093518060366152</v>
      </c>
      <c r="I645" s="267">
        <v>0.9587180879956545</v>
      </c>
      <c r="J645" s="267">
        <v>1.0045325779036827</v>
      </c>
      <c r="K645" s="333">
        <v>1.0366610265087421</v>
      </c>
      <c r="L645" s="333">
        <v>0.97551686615886835</v>
      </c>
      <c r="M645" s="268">
        <v>0.69299228376643318</v>
      </c>
      <c r="N645" s="267">
        <v>0.9300261094334068</v>
      </c>
      <c r="O645" s="267">
        <v>0.93002610943340747</v>
      </c>
      <c r="P645" s="267">
        <v>0.93002610943340736</v>
      </c>
      <c r="Q645" s="267">
        <v>0.93002610943340736</v>
      </c>
      <c r="R645" s="267">
        <v>0.93002610943340713</v>
      </c>
      <c r="S645" s="267">
        <v>0.93002610943340691</v>
      </c>
      <c r="T645" s="268">
        <v>0.93002610943340724</v>
      </c>
      <c r="U645" s="267">
        <v>0.89218764646501503</v>
      </c>
      <c r="V645" s="267">
        <v>0.89218764646501547</v>
      </c>
      <c r="W645" s="267">
        <v>0.89218764646501514</v>
      </c>
      <c r="X645" s="267">
        <v>0.89218764646501558</v>
      </c>
      <c r="Y645" s="267">
        <v>0.89218764646501569</v>
      </c>
      <c r="Z645" s="267">
        <v>0.89218764646501525</v>
      </c>
      <c r="AA645" s="267">
        <v>0.89218764646501536</v>
      </c>
      <c r="BJ645" s="275"/>
    </row>
    <row r="646" spans="1:62" x14ac:dyDescent="0.25">
      <c r="A646" t="str">
        <f t="shared" si="20"/>
        <v>29. Verv. en assemblage van motorvoertuigen, aanhangwagens en opleggers</v>
      </c>
      <c r="B646" s="275">
        <v>30</v>
      </c>
      <c r="C646" s="5" t="s">
        <v>8</v>
      </c>
      <c r="D646" s="70">
        <v>11</v>
      </c>
      <c r="E646" s="70">
        <v>7</v>
      </c>
      <c r="F646" s="70">
        <v>2</v>
      </c>
      <c r="G646" s="70">
        <v>3</v>
      </c>
      <c r="H646" s="70">
        <v>3</v>
      </c>
      <c r="I646" s="70">
        <v>7</v>
      </c>
      <c r="J646" s="70">
        <v>6</v>
      </c>
      <c r="K646" s="69">
        <v>6</v>
      </c>
      <c r="L646" s="69">
        <v>4</v>
      </c>
      <c r="M646" s="265">
        <v>-4.6859942113277615</v>
      </c>
      <c r="N646" s="70">
        <v>-4.0508841973088927</v>
      </c>
      <c r="O646" s="70">
        <v>-3.5001183945577181</v>
      </c>
      <c r="P646" s="70">
        <v>-2.8775342861582485</v>
      </c>
      <c r="Q646" s="70">
        <v>-2.3566686201637443</v>
      </c>
      <c r="R646" s="70">
        <v>-1.877342623664366</v>
      </c>
      <c r="S646" s="70">
        <v>-1.4483509735874915</v>
      </c>
      <c r="T646" s="265">
        <v>-1.163767404244699</v>
      </c>
      <c r="U646" s="70">
        <v>-3.8860724461823577</v>
      </c>
      <c r="V646" s="70">
        <v>-3.2211048667147102</v>
      </c>
      <c r="W646" s="70">
        <v>-2.5404093384312563</v>
      </c>
      <c r="X646" s="70">
        <v>-1.9959183780768603</v>
      </c>
      <c r="Y646" s="70">
        <v>-1.5252774974369094</v>
      </c>
      <c r="Z646" s="70">
        <v>-1.1288603069880248</v>
      </c>
      <c r="AA646" s="70">
        <v>-0.87014903018400436</v>
      </c>
      <c r="BJ646" s="275"/>
    </row>
    <row r="647" spans="1:62" x14ac:dyDescent="0.25">
      <c r="A647" t="str">
        <f t="shared" si="20"/>
        <v>29. Verv. en assemblage van motorvoertuigen, aanhangwagens en opleggers</v>
      </c>
      <c r="B647" s="275">
        <v>30</v>
      </c>
      <c r="C647" s="5" t="s">
        <v>9</v>
      </c>
      <c r="D647" s="70">
        <v>161</v>
      </c>
      <c r="E647" s="70">
        <v>124</v>
      </c>
      <c r="F647" s="70">
        <v>99</v>
      </c>
      <c r="G647" s="70">
        <v>78</v>
      </c>
      <c r="H647" s="70">
        <v>51</v>
      </c>
      <c r="I647" s="70">
        <v>55</v>
      </c>
      <c r="J647" s="70">
        <v>62</v>
      </c>
      <c r="K647" s="69">
        <v>88</v>
      </c>
      <c r="L647" s="69">
        <v>82</v>
      </c>
      <c r="M647" s="265">
        <v>-76.506027940045087</v>
      </c>
      <c r="N647" s="70">
        <v>-66.136884854022753</v>
      </c>
      <c r="O647" s="70">
        <v>-57.144790115228048</v>
      </c>
      <c r="P647" s="70">
        <v>-46.980151610746908</v>
      </c>
      <c r="Q647" s="70">
        <v>-38.476222370020309</v>
      </c>
      <c r="R647" s="70">
        <v>-30.650491814928422</v>
      </c>
      <c r="S647" s="70">
        <v>-23.64654650755088</v>
      </c>
      <c r="T647" s="265">
        <v>-19.000284150933862</v>
      </c>
      <c r="U647" s="70">
        <v>-63.446080753997677</v>
      </c>
      <c r="V647" s="70">
        <v>-52.589467211668733</v>
      </c>
      <c r="W647" s="70">
        <v>-41.47607083153072</v>
      </c>
      <c r="X647" s="70">
        <v>-32.586422499214045</v>
      </c>
      <c r="Y647" s="70">
        <v>-24.902489754071993</v>
      </c>
      <c r="Z647" s="70">
        <v>-18.430372358988155</v>
      </c>
      <c r="AA647" s="70">
        <v>-14.206514778514357</v>
      </c>
      <c r="BJ647" s="275"/>
    </row>
    <row r="648" spans="1:62" x14ac:dyDescent="0.25">
      <c r="A648" t="str">
        <f t="shared" si="20"/>
        <v>29. Verv. en assemblage van motorvoertuigen, aanhangwagens en opleggers</v>
      </c>
      <c r="B648" s="275">
        <v>30</v>
      </c>
      <c r="C648" s="5" t="s">
        <v>10</v>
      </c>
      <c r="D648" s="70">
        <v>298</v>
      </c>
      <c r="E648" s="70">
        <v>272</v>
      </c>
      <c r="F648" s="70">
        <v>274</v>
      </c>
      <c r="G648" s="70">
        <v>227</v>
      </c>
      <c r="H648" s="70">
        <v>206</v>
      </c>
      <c r="I648" s="70">
        <v>190</v>
      </c>
      <c r="J648" s="70">
        <v>180</v>
      </c>
      <c r="K648" s="69">
        <v>176</v>
      </c>
      <c r="L648" s="69">
        <v>148</v>
      </c>
      <c r="M648" s="265">
        <v>-188.49172633728605</v>
      </c>
      <c r="N648" s="70">
        <v>-162.94475005909854</v>
      </c>
      <c r="O648" s="70">
        <v>-140.79047664639313</v>
      </c>
      <c r="P648" s="70">
        <v>-115.7473485309777</v>
      </c>
      <c r="Q648" s="70">
        <v>-94.795792864137553</v>
      </c>
      <c r="R648" s="70">
        <v>-75.515149209029914</v>
      </c>
      <c r="S648" s="70">
        <v>-58.259178957978477</v>
      </c>
      <c r="T648" s="265">
        <v>-46.811950076863297</v>
      </c>
      <c r="U648" s="70">
        <v>-156.3152814576618</v>
      </c>
      <c r="V648" s="70">
        <v>-129.56729984274884</v>
      </c>
      <c r="W648" s="70">
        <v>-102.18666951118379</v>
      </c>
      <c r="X648" s="70">
        <v>-80.284798432438606</v>
      </c>
      <c r="Y648" s="70">
        <v>-61.353509131594869</v>
      </c>
      <c r="Z648" s="70">
        <v>-45.40782989945707</v>
      </c>
      <c r="AA648" s="70">
        <v>-35.001300785564744</v>
      </c>
      <c r="BJ648" s="275"/>
    </row>
    <row r="649" spans="1:62" x14ac:dyDescent="0.25">
      <c r="A649" t="str">
        <f t="shared" si="20"/>
        <v>29. Verv. en assemblage van motorvoertuigen, aanhangwagens en opleggers</v>
      </c>
      <c r="B649" s="275">
        <v>30</v>
      </c>
      <c r="C649" s="5" t="s">
        <v>11</v>
      </c>
      <c r="D649" s="70">
        <v>276</v>
      </c>
      <c r="E649" s="70">
        <v>252</v>
      </c>
      <c r="F649" s="70">
        <v>235</v>
      </c>
      <c r="G649" s="70">
        <v>229</v>
      </c>
      <c r="H649" s="70">
        <v>210</v>
      </c>
      <c r="I649" s="70">
        <v>216</v>
      </c>
      <c r="J649" s="70">
        <v>234</v>
      </c>
      <c r="K649" s="69">
        <v>249</v>
      </c>
      <c r="L649" s="69">
        <v>221</v>
      </c>
      <c r="M649" s="265">
        <v>209.92692796987853</v>
      </c>
      <c r="N649" s="70">
        <v>120.686934067972</v>
      </c>
      <c r="O649" s="70">
        <v>39.136405621626089</v>
      </c>
      <c r="P649" s="70">
        <v>-31.97870162456271</v>
      </c>
      <c r="Q649" s="70">
        <v>-88.888152818191543</v>
      </c>
      <c r="R649" s="70">
        <v>-142.65192864073131</v>
      </c>
      <c r="S649" s="70">
        <v>-119.60250277423539</v>
      </c>
      <c r="T649" s="265">
        <v>-98.258671059340301</v>
      </c>
      <c r="U649" s="70">
        <v>115.77674064524994</v>
      </c>
      <c r="V649" s="70">
        <v>36.016629268756617</v>
      </c>
      <c r="W649" s="70">
        <v>-28.232154392991244</v>
      </c>
      <c r="X649" s="70">
        <v>-75.281478390799748</v>
      </c>
      <c r="Y649" s="70">
        <v>-115.89987569609642</v>
      </c>
      <c r="Z649" s="70">
        <v>-93.219475431314095</v>
      </c>
      <c r="AA649" s="70">
        <v>-73.468020342900786</v>
      </c>
      <c r="BJ649" s="275"/>
    </row>
    <row r="650" spans="1:62" x14ac:dyDescent="0.25">
      <c r="A650" t="str">
        <f t="shared" si="20"/>
        <v>29. Verv. en assemblage van motorvoertuigen, aanhangwagens en opleggers</v>
      </c>
      <c r="B650" s="275">
        <v>30</v>
      </c>
      <c r="C650" s="5" t="s">
        <v>12</v>
      </c>
      <c r="D650" s="70">
        <v>305</v>
      </c>
      <c r="E650" s="70">
        <v>316</v>
      </c>
      <c r="F650" s="70">
        <v>297</v>
      </c>
      <c r="G650" s="70">
        <v>265</v>
      </c>
      <c r="H650" s="70">
        <v>234</v>
      </c>
      <c r="I650" s="70">
        <v>220</v>
      </c>
      <c r="J650" s="70">
        <v>191</v>
      </c>
      <c r="K650" s="69">
        <v>205</v>
      </c>
      <c r="L650" s="69">
        <v>222</v>
      </c>
      <c r="M650" s="265">
        <v>212.85614091829541</v>
      </c>
      <c r="N650" s="70">
        <v>216.41394320648175</v>
      </c>
      <c r="O650" s="70">
        <v>212.23837829972464</v>
      </c>
      <c r="P650" s="70">
        <v>207.23046862218661</v>
      </c>
      <c r="Q650" s="70">
        <v>196.12850878773321</v>
      </c>
      <c r="R650" s="70">
        <v>186.30160786028131</v>
      </c>
      <c r="S650" s="70">
        <v>107.1047439317413</v>
      </c>
      <c r="T650" s="265">
        <v>34.731967755119378</v>
      </c>
      <c r="U650" s="70">
        <v>207.6090603189993</v>
      </c>
      <c r="V650" s="70">
        <v>195.31969955869664</v>
      </c>
      <c r="W650" s="70">
        <v>182.95184881989439</v>
      </c>
      <c r="X650" s="70">
        <v>166.10587157011759</v>
      </c>
      <c r="Y650" s="70">
        <v>151.36376632782688</v>
      </c>
      <c r="Z650" s="70">
        <v>83.478587938654201</v>
      </c>
      <c r="AA650" s="70">
        <v>25.969096529313639</v>
      </c>
      <c r="BJ650" s="275"/>
    </row>
    <row r="651" spans="1:62" x14ac:dyDescent="0.25">
      <c r="A651" t="str">
        <f t="shared" si="20"/>
        <v>29. Verv. en assemblage van motorvoertuigen, aanhangwagens en opleggers</v>
      </c>
      <c r="B651" s="275">
        <v>30</v>
      </c>
      <c r="C651" s="5" t="s">
        <v>13</v>
      </c>
      <c r="D651" s="70">
        <v>327</v>
      </c>
      <c r="E651" s="70">
        <v>278</v>
      </c>
      <c r="F651" s="70">
        <v>283</v>
      </c>
      <c r="G651" s="70">
        <v>250</v>
      </c>
      <c r="H651" s="70">
        <v>264</v>
      </c>
      <c r="I651" s="70">
        <v>259</v>
      </c>
      <c r="J651" s="70">
        <v>274</v>
      </c>
      <c r="K651" s="69">
        <v>258</v>
      </c>
      <c r="L651" s="69">
        <v>252</v>
      </c>
      <c r="M651" s="265">
        <v>243.1246747186035</v>
      </c>
      <c r="N651" s="70">
        <v>227.85432786937946</v>
      </c>
      <c r="O651" s="70">
        <v>209.44576805893882</v>
      </c>
      <c r="P651" s="70">
        <v>200.86812967325989</v>
      </c>
      <c r="Q651" s="70">
        <v>197.01596810351481</v>
      </c>
      <c r="R651" s="70">
        <v>188.90116517926194</v>
      </c>
      <c r="S651" s="70">
        <v>192.05856996362198</v>
      </c>
      <c r="T651" s="265">
        <v>188.35292598846965</v>
      </c>
      <c r="U651" s="70">
        <v>218.583988617801</v>
      </c>
      <c r="V651" s="70">
        <v>192.7497035118717</v>
      </c>
      <c r="W651" s="70">
        <v>177.33490609296783</v>
      </c>
      <c r="X651" s="70">
        <v>166.85748184871539</v>
      </c>
      <c r="Y651" s="70">
        <v>153.47581888123841</v>
      </c>
      <c r="Z651" s="70">
        <v>149.69251252118397</v>
      </c>
      <c r="AA651" s="70">
        <v>140.83150574882876</v>
      </c>
      <c r="BJ651" s="275"/>
    </row>
    <row r="652" spans="1:62" x14ac:dyDescent="0.25">
      <c r="A652" t="str">
        <f t="shared" si="20"/>
        <v>29. Verv. en assemblage van motorvoertuigen, aanhangwagens en opleggers</v>
      </c>
      <c r="B652" s="275">
        <v>30</v>
      </c>
      <c r="C652" s="5" t="s">
        <v>14</v>
      </c>
      <c r="D652" s="70">
        <v>345</v>
      </c>
      <c r="E652" s="70">
        <v>342</v>
      </c>
      <c r="F652" s="70">
        <v>330</v>
      </c>
      <c r="G652" s="70">
        <v>303</v>
      </c>
      <c r="H652" s="70">
        <v>262</v>
      </c>
      <c r="I652" s="70">
        <v>234</v>
      </c>
      <c r="J652" s="70">
        <v>218</v>
      </c>
      <c r="K652" s="69">
        <v>238</v>
      </c>
      <c r="L652" s="69">
        <v>223</v>
      </c>
      <c r="M652" s="265">
        <v>243.12467471860353</v>
      </c>
      <c r="N652" s="70">
        <v>240.24807792085198</v>
      </c>
      <c r="O652" s="70">
        <v>245.74970118915488</v>
      </c>
      <c r="P652" s="70">
        <v>236.31544667442336</v>
      </c>
      <c r="Q652" s="70">
        <v>223.63974757696278</v>
      </c>
      <c r="R652" s="70">
        <v>215.76325747539551</v>
      </c>
      <c r="S652" s="70">
        <v>202.21144590883551</v>
      </c>
      <c r="T652" s="265">
        <v>185.87459801493716</v>
      </c>
      <c r="U652" s="70">
        <v>230.47349427483618</v>
      </c>
      <c r="V652" s="70">
        <v>226.15965212059615</v>
      </c>
      <c r="W652" s="70">
        <v>208.62930128584452</v>
      </c>
      <c r="X652" s="70">
        <v>189.40579020664995</v>
      </c>
      <c r="Y652" s="70">
        <v>175.30036193315766</v>
      </c>
      <c r="Z652" s="70">
        <v>157.60577309499104</v>
      </c>
      <c r="AA652" s="70">
        <v>138.9784596205547</v>
      </c>
      <c r="BJ652" s="275"/>
    </row>
    <row r="653" spans="1:62" x14ac:dyDescent="0.25">
      <c r="A653" t="str">
        <f t="shared" si="20"/>
        <v>29. Verv. en assemblage van motorvoertuigen, aanhangwagens en opleggers</v>
      </c>
      <c r="B653" s="275">
        <v>30</v>
      </c>
      <c r="C653" s="5" t="s">
        <v>15</v>
      </c>
      <c r="D653" s="70">
        <v>315</v>
      </c>
      <c r="E653" s="70">
        <v>292</v>
      </c>
      <c r="F653" s="70">
        <v>289</v>
      </c>
      <c r="G653" s="70">
        <v>299</v>
      </c>
      <c r="H653" s="70">
        <v>280</v>
      </c>
      <c r="I653" s="70">
        <v>265</v>
      </c>
      <c r="J653" s="70">
        <v>269</v>
      </c>
      <c r="K653" s="69">
        <v>260</v>
      </c>
      <c r="L653" s="69">
        <v>263</v>
      </c>
      <c r="M653" s="265">
        <v>234.17327704468352</v>
      </c>
      <c r="N653" s="70">
        <v>220.41753262967251</v>
      </c>
      <c r="O653" s="70">
        <v>208.64210518584866</v>
      </c>
      <c r="P653" s="70">
        <v>208.40234430717533</v>
      </c>
      <c r="Q653" s="70">
        <v>193.06690609713235</v>
      </c>
      <c r="R653" s="70">
        <v>210.20826170940384</v>
      </c>
      <c r="S653" s="70">
        <v>207.54826591577131</v>
      </c>
      <c r="T653" s="265">
        <v>212.38910064494237</v>
      </c>
      <c r="U653" s="70">
        <v>211.44976219678298</v>
      </c>
      <c r="V653" s="70">
        <v>192.01010498979497</v>
      </c>
      <c r="W653" s="70">
        <v>183.98643038785212</v>
      </c>
      <c r="X653" s="70">
        <v>163.51292785955246</v>
      </c>
      <c r="Y653" s="70">
        <v>170.78711542534316</v>
      </c>
      <c r="Z653" s="70">
        <v>161.76534793647227</v>
      </c>
      <c r="AA653" s="70">
        <v>158.80335647293225</v>
      </c>
      <c r="BJ653" s="275"/>
    </row>
    <row r="654" spans="1:62" x14ac:dyDescent="0.25">
      <c r="A654" t="str">
        <f t="shared" si="20"/>
        <v>29. Verv. en assemblage van motorvoertuigen, aanhangwagens en opleggers</v>
      </c>
      <c r="B654" s="275">
        <v>30</v>
      </c>
      <c r="C654" s="5" t="s">
        <v>16</v>
      </c>
      <c r="D654" s="70">
        <v>279</v>
      </c>
      <c r="E654" s="70">
        <v>256</v>
      </c>
      <c r="F654" s="70">
        <v>263</v>
      </c>
      <c r="G654" s="70">
        <v>256</v>
      </c>
      <c r="H654" s="70">
        <v>225</v>
      </c>
      <c r="I654" s="70">
        <v>227</v>
      </c>
      <c r="J654" s="70">
        <v>233</v>
      </c>
      <c r="K654" s="69">
        <v>255</v>
      </c>
      <c r="L654" s="69">
        <v>274</v>
      </c>
      <c r="M654" s="265">
        <v>256.32658041012843</v>
      </c>
      <c r="N654" s="70">
        <v>243.81009685268714</v>
      </c>
      <c r="O654" s="70">
        <v>231.36795347514035</v>
      </c>
      <c r="P654" s="70">
        <v>215.12529729073043</v>
      </c>
      <c r="Q654" s="70">
        <v>212.06752234697888</v>
      </c>
      <c r="R654" s="70">
        <v>187.02324590630235</v>
      </c>
      <c r="S654" s="70">
        <v>175.62546008842142</v>
      </c>
      <c r="T654" s="265">
        <v>166.62363908507504</v>
      </c>
      <c r="U654" s="70">
        <v>233.89059112321817</v>
      </c>
      <c r="V654" s="70">
        <v>212.92435195889146</v>
      </c>
      <c r="W654" s="70">
        <v>189.92173848249854</v>
      </c>
      <c r="X654" s="70">
        <v>179.60499903297838</v>
      </c>
      <c r="Y654" s="70">
        <v>151.95007287571838</v>
      </c>
      <c r="Z654" s="70">
        <v>136.88437016012509</v>
      </c>
      <c r="AA654" s="70">
        <v>124.58451527924242</v>
      </c>
      <c r="BJ654" s="275"/>
    </row>
    <row r="655" spans="1:62" x14ac:dyDescent="0.25">
      <c r="A655" t="str">
        <f t="shared" si="20"/>
        <v>29. Verv. en assemblage van motorvoertuigen, aanhangwagens en opleggers</v>
      </c>
      <c r="B655" s="275">
        <v>30</v>
      </c>
      <c r="C655" s="5" t="s">
        <v>17</v>
      </c>
      <c r="D655" s="70">
        <v>69</v>
      </c>
      <c r="E655" s="70">
        <v>87</v>
      </c>
      <c r="F655" s="70">
        <v>91</v>
      </c>
      <c r="G655" s="70">
        <v>104</v>
      </c>
      <c r="H655" s="70">
        <v>100</v>
      </c>
      <c r="I655" s="70">
        <v>84</v>
      </c>
      <c r="J655" s="70">
        <v>99</v>
      </c>
      <c r="K655" s="69">
        <v>95</v>
      </c>
      <c r="L655" s="69">
        <v>95</v>
      </c>
      <c r="M655" s="265">
        <v>101.22718237347596</v>
      </c>
      <c r="N655" s="70">
        <v>107.00375001500382</v>
      </c>
      <c r="O655" s="70">
        <v>107.79275885667944</v>
      </c>
      <c r="P655" s="70">
        <v>108.72194795002149</v>
      </c>
      <c r="Q655" s="70">
        <v>109.9227956576872</v>
      </c>
      <c r="R655" s="70">
        <v>101.33084211819758</v>
      </c>
      <c r="S655" s="70">
        <v>95.676785256289861</v>
      </c>
      <c r="T655" s="265">
        <v>91.668121739306102</v>
      </c>
      <c r="U655" s="70">
        <v>102.65026209530613</v>
      </c>
      <c r="V655" s="70">
        <v>99.200010116723448</v>
      </c>
      <c r="W655" s="70">
        <v>95.984347847135012</v>
      </c>
      <c r="X655" s="70">
        <v>93.096214777757268</v>
      </c>
      <c r="Y655" s="70">
        <v>82.327888010947959</v>
      </c>
      <c r="Z655" s="70">
        <v>74.571514187971729</v>
      </c>
      <c r="AA655" s="70">
        <v>68.54026581197742</v>
      </c>
      <c r="BJ655" s="275"/>
    </row>
    <row r="656" spans="1:62" x14ac:dyDescent="0.25">
      <c r="A656" t="str">
        <f t="shared" si="20"/>
        <v>29. Verv. en assemblage van motorvoertuigen, aanhangwagens en opleggers</v>
      </c>
      <c r="B656" s="275">
        <v>30</v>
      </c>
      <c r="C656" s="5" t="s">
        <v>156</v>
      </c>
      <c r="D656" s="70">
        <v>1</v>
      </c>
      <c r="E656" s="70">
        <v>2</v>
      </c>
      <c r="F656" s="70">
        <v>4</v>
      </c>
      <c r="G656" s="70">
        <v>7</v>
      </c>
      <c r="H656" s="70">
        <v>6</v>
      </c>
      <c r="I656" s="70">
        <v>8</v>
      </c>
      <c r="J656" s="70">
        <v>7</v>
      </c>
      <c r="K656" s="69">
        <v>8</v>
      </c>
      <c r="L656" s="69">
        <v>9</v>
      </c>
      <c r="M656" s="265">
        <v>11.459455128205127</v>
      </c>
      <c r="N656" s="70">
        <v>12.288001695211998</v>
      </c>
      <c r="O656" s="70">
        <v>21.791321259559233</v>
      </c>
      <c r="P656" s="70">
        <v>20.446138415241272</v>
      </c>
      <c r="Q656" s="70">
        <v>22.260699459953798</v>
      </c>
      <c r="R656" s="70">
        <v>25.705142547722993</v>
      </c>
      <c r="S656" s="70">
        <v>26.774788534586698</v>
      </c>
      <c r="T656" s="265">
        <v>33.375749342141468</v>
      </c>
      <c r="U656" s="70">
        <v>11.788059712526071</v>
      </c>
      <c r="V656" s="70">
        <v>20.054216186072654</v>
      </c>
      <c r="W656" s="70">
        <v>18.050718358001976</v>
      </c>
      <c r="X656" s="70">
        <v>18.853112729052363</v>
      </c>
      <c r="Y656" s="70">
        <v>20.884560443165832</v>
      </c>
      <c r="Z656" s="70">
        <v>20.868557798409249</v>
      </c>
      <c r="AA656" s="70">
        <v>24.955051856412386</v>
      </c>
      <c r="BJ656" s="275"/>
    </row>
    <row r="657" spans="1:62" x14ac:dyDescent="0.25">
      <c r="A657" t="str">
        <f t="shared" si="20"/>
        <v>29. Verv. en assemblage van motorvoertuigen, aanhangwagens en opleggers</v>
      </c>
      <c r="B657" s="275">
        <v>30</v>
      </c>
      <c r="C657" s="5" t="s">
        <v>6</v>
      </c>
      <c r="D657" s="70">
        <v>349</v>
      </c>
      <c r="E657" s="70">
        <v>345</v>
      </c>
      <c r="F657" s="70">
        <v>358</v>
      </c>
      <c r="G657" s="70">
        <v>367</v>
      </c>
      <c r="H657" s="70">
        <v>331</v>
      </c>
      <c r="I657" s="70">
        <v>319</v>
      </c>
      <c r="J657" s="70">
        <v>339</v>
      </c>
      <c r="K657" s="69">
        <v>358</v>
      </c>
      <c r="L657" s="69">
        <v>378</v>
      </c>
      <c r="M657" s="265">
        <v>369.01321791180953</v>
      </c>
      <c r="N657" s="70">
        <v>363.10184856290294</v>
      </c>
      <c r="O657" s="70">
        <v>360.95203359137906</v>
      </c>
      <c r="P657" s="70">
        <v>344.29338365599318</v>
      </c>
      <c r="Q657" s="70">
        <v>344.25101746461985</v>
      </c>
      <c r="R657" s="70">
        <v>314.05923057222287</v>
      </c>
      <c r="S657" s="70">
        <v>298.07703387929803</v>
      </c>
      <c r="T657" s="265">
        <v>291.66751016652262</v>
      </c>
      <c r="U657" s="70">
        <v>348.32891293105041</v>
      </c>
      <c r="V657" s="70">
        <v>332.17857826168756</v>
      </c>
      <c r="W657" s="70">
        <v>303.95680468763555</v>
      </c>
      <c r="X657" s="70">
        <v>291.55432653978806</v>
      </c>
      <c r="Y657" s="70">
        <v>255.16252132983217</v>
      </c>
      <c r="Z657" s="70">
        <v>232.32444214650607</v>
      </c>
      <c r="AA657" s="70">
        <v>218.07983294763224</v>
      </c>
      <c r="BJ657" s="275"/>
    </row>
    <row r="658" spans="1:62" x14ac:dyDescent="0.25">
      <c r="A658" t="str">
        <f t="shared" si="20"/>
        <v>29. Verv. en assemblage van motorvoertuigen, aanhangwagens en opleggers</v>
      </c>
      <c r="B658" s="275">
        <v>30</v>
      </c>
      <c r="C658" s="5" t="s">
        <v>157</v>
      </c>
      <c r="D658" s="267">
        <v>0.96983158150920701</v>
      </c>
      <c r="E658" s="266"/>
      <c r="F658" s="266"/>
      <c r="G658" s="266"/>
      <c r="H658" s="266"/>
      <c r="I658" s="266"/>
      <c r="J658" s="266"/>
      <c r="K658" s="334"/>
      <c r="L658" s="334"/>
      <c r="M658" s="269"/>
      <c r="N658" s="266"/>
      <c r="O658" s="266"/>
      <c r="P658" s="266"/>
      <c r="Q658" s="266"/>
      <c r="R658" s="266"/>
      <c r="S658" s="266"/>
      <c r="T658" s="269"/>
      <c r="U658" s="266"/>
      <c r="V658" s="266"/>
      <c r="W658" s="266"/>
      <c r="X658" s="266"/>
      <c r="Y658" s="266"/>
      <c r="Z658" s="266"/>
      <c r="AA658" s="266"/>
      <c r="BJ658" s="275"/>
    </row>
    <row r="659" spans="1:62" x14ac:dyDescent="0.25">
      <c r="A659" t="str">
        <f t="shared" si="20"/>
        <v>29. Verv. en assemblage van motorvoertuigen, aanhangwagens en opleggers</v>
      </c>
      <c r="B659" s="275">
        <v>30</v>
      </c>
      <c r="C659" s="5" t="s">
        <v>158</v>
      </c>
      <c r="D659" s="266"/>
      <c r="E659" s="267">
        <v>1.8221195027749715E-2</v>
      </c>
      <c r="F659" s="267">
        <v>-1.3948017050015027E-3</v>
      </c>
      <c r="G659" s="267">
        <v>1.8602915812286958E-2</v>
      </c>
      <c r="H659" s="267">
        <v>2.9448200452772744E-2</v>
      </c>
      <c r="I659" s="267">
        <v>5.5567467567762541E-3</v>
      </c>
      <c r="J659" s="267">
        <v>-1.7350498197237829E-2</v>
      </c>
      <c r="K659" s="333">
        <v>-3.3414722499767568E-2</v>
      </c>
      <c r="L659" s="333">
        <v>-2.8426423248306687E-3</v>
      </c>
      <c r="M659" s="268">
        <v>0.13841964887138691</v>
      </c>
      <c r="N659" s="267">
        <v>1.9902736037900104E-2</v>
      </c>
      <c r="O659" s="267">
        <v>1.9902736037899771E-2</v>
      </c>
      <c r="P659" s="267">
        <v>1.9902736037899826E-2</v>
      </c>
      <c r="Q659" s="267">
        <v>1.9902736037899826E-2</v>
      </c>
      <c r="R659" s="267">
        <v>1.9902736037899937E-2</v>
      </c>
      <c r="S659" s="267">
        <v>1.9902736037900048E-2</v>
      </c>
      <c r="T659" s="268">
        <v>1.9902736037899882E-2</v>
      </c>
      <c r="U659" s="267">
        <v>3.882196752209599E-2</v>
      </c>
      <c r="V659" s="267">
        <v>3.8821967522095768E-2</v>
      </c>
      <c r="W659" s="267">
        <v>3.8821967522095935E-2</v>
      </c>
      <c r="X659" s="267">
        <v>3.8821967522095713E-2</v>
      </c>
      <c r="Y659" s="267">
        <v>3.8821967522095657E-2</v>
      </c>
      <c r="Z659" s="267">
        <v>3.8821967522095879E-2</v>
      </c>
      <c r="AA659" s="267">
        <v>3.8821967522095824E-2</v>
      </c>
      <c r="BJ659" s="275"/>
    </row>
    <row r="660" spans="1:62" x14ac:dyDescent="0.25">
      <c r="A660" t="str">
        <f t="shared" si="20"/>
        <v>29. Verv. en assemblage van motorvoertuigen, aanhangwagens en opleggers</v>
      </c>
      <c r="B660" s="275">
        <v>30</v>
      </c>
      <c r="C660" s="5" t="s">
        <v>159</v>
      </c>
      <c r="D660" s="270"/>
      <c r="E660" s="70">
        <v>4.3332679031400048</v>
      </c>
      <c r="F660" s="70">
        <v>2.6202221430507446</v>
      </c>
      <c r="G660" s="70">
        <v>0.78863033304907537</v>
      </c>
      <c r="H660" s="70">
        <v>1.2154813534950704</v>
      </c>
      <c r="I660" s="70">
        <v>1.1438069924070811</v>
      </c>
      <c r="J660" s="70">
        <v>2.5085322676050903</v>
      </c>
      <c r="K660" s="69">
        <v>2.053785169274899</v>
      </c>
      <c r="L660" s="69">
        <v>2.2372176503245202</v>
      </c>
      <c r="M660" s="265">
        <v>2.0565275983345508</v>
      </c>
      <c r="N660" s="70">
        <v>-1.8538495378257158</v>
      </c>
      <c r="O660" s="70">
        <v>-1.6025904980447516</v>
      </c>
      <c r="P660" s="70">
        <v>-1.3846992922869099</v>
      </c>
      <c r="Q660" s="70">
        <v>-1.1383956884915993</v>
      </c>
      <c r="R660" s="70">
        <v>-0.93233342494057558</v>
      </c>
      <c r="S660" s="70">
        <v>-0.74270487718647149</v>
      </c>
      <c r="T660" s="265">
        <v>-0.57298935122538319</v>
      </c>
      <c r="U660" s="70">
        <v>-1.9425049470434277</v>
      </c>
      <c r="V660" s="70">
        <v>-1.6109100034802382</v>
      </c>
      <c r="W660" s="70">
        <v>-1.3352581877744318</v>
      </c>
      <c r="X660" s="70">
        <v>-1.0530865991018341</v>
      </c>
      <c r="Y660" s="70">
        <v>-0.82737646451565594</v>
      </c>
      <c r="Z660" s="70">
        <v>-0.63227971499044988</v>
      </c>
      <c r="AA660" s="70">
        <v>-0.46795122485306528</v>
      </c>
      <c r="BJ660" s="275"/>
    </row>
    <row r="661" spans="1:62" x14ac:dyDescent="0.25">
      <c r="A661" t="str">
        <f t="shared" si="20"/>
        <v>29. Verv. en assemblage van motorvoertuigen, aanhangwagens en opleggers</v>
      </c>
      <c r="B661" s="275">
        <v>30</v>
      </c>
      <c r="C661" s="5" t="s">
        <v>160</v>
      </c>
      <c r="D661" s="270"/>
      <c r="E661" s="70">
        <v>41.444393621816786</v>
      </c>
      <c r="F661" s="70">
        <v>29.487522051755501</v>
      </c>
      <c r="G661" s="70">
        <v>25.522231156177646</v>
      </c>
      <c r="H661" s="70">
        <v>20.954356749249364</v>
      </c>
      <c r="I661" s="70">
        <v>12.482461428321074</v>
      </c>
      <c r="J661" s="70">
        <v>12.201579538463717</v>
      </c>
      <c r="K661" s="69">
        <v>12.758525936602254</v>
      </c>
      <c r="L661" s="69">
        <v>20.799218578313777</v>
      </c>
      <c r="M661" s="265">
        <v>30.96459791697313</v>
      </c>
      <c r="N661" s="70">
        <v>-19.822722162566645</v>
      </c>
      <c r="O661" s="70">
        <v>-17.136075789823323</v>
      </c>
      <c r="P661" s="70">
        <v>-14.806222829658008</v>
      </c>
      <c r="Q661" s="70">
        <v>-12.172563621586754</v>
      </c>
      <c r="R661" s="70">
        <v>-9.9691944078412451</v>
      </c>
      <c r="S661" s="70">
        <v>-7.9415465650560719</v>
      </c>
      <c r="T661" s="265">
        <v>-6.1268233908408432</v>
      </c>
      <c r="U661" s="70">
        <v>-21.270157415100712</v>
      </c>
      <c r="V661" s="70">
        <v>-17.639239172974452</v>
      </c>
      <c r="W661" s="70">
        <v>-14.620890354483777</v>
      </c>
      <c r="X661" s="70">
        <v>-11.531150934118211</v>
      </c>
      <c r="Y661" s="70">
        <v>-9.059656537082704</v>
      </c>
      <c r="Z661" s="70">
        <v>-6.9233744236746162</v>
      </c>
      <c r="AA661" s="70">
        <v>-5.1240004461061286</v>
      </c>
      <c r="BJ661" s="275"/>
    </row>
    <row r="662" spans="1:62" x14ac:dyDescent="0.25">
      <c r="A662" t="str">
        <f t="shared" si="20"/>
        <v>29. Verv. en assemblage van motorvoertuigen, aanhangwagens en opleggers</v>
      </c>
      <c r="B662" s="275">
        <v>30</v>
      </c>
      <c r="C662" s="5" t="s">
        <v>161</v>
      </c>
      <c r="D662" s="270"/>
      <c r="E662" s="70">
        <v>67.739125561255889</v>
      </c>
      <c r="F662" s="70">
        <v>56.493449400978925</v>
      </c>
      <c r="G662" s="70">
        <v>62.388217011017282</v>
      </c>
      <c r="H662" s="70">
        <v>54.14846815901408</v>
      </c>
      <c r="I662" s="70">
        <v>44.217499044161727</v>
      </c>
      <c r="J662" s="70">
        <v>36.430753645100083</v>
      </c>
      <c r="K662" s="69">
        <v>31.621785184060517</v>
      </c>
      <c r="L662" s="69">
        <v>36.299764957425843</v>
      </c>
      <c r="M662" s="265">
        <v>51.431621447602851</v>
      </c>
      <c r="N662" s="70">
        <v>-43.16348246596155</v>
      </c>
      <c r="O662" s="70">
        <v>-37.31337708431348</v>
      </c>
      <c r="P662" s="70">
        <v>-32.240180448168786</v>
      </c>
      <c r="Q662" s="70">
        <v>-26.50545329431845</v>
      </c>
      <c r="R662" s="70">
        <v>-21.707671857259275</v>
      </c>
      <c r="S662" s="70">
        <v>-17.292519317086132</v>
      </c>
      <c r="T662" s="265">
        <v>-13.341004925246866</v>
      </c>
      <c r="U662" s="70">
        <v>-46.729601069392366</v>
      </c>
      <c r="V662" s="70">
        <v>-38.752633261449326</v>
      </c>
      <c r="W662" s="70">
        <v>-32.121453556300281</v>
      </c>
      <c r="X662" s="70">
        <v>-25.333431836275082</v>
      </c>
      <c r="Y662" s="70">
        <v>-19.903667262143905</v>
      </c>
      <c r="Z662" s="70">
        <v>-15.210349343379189</v>
      </c>
      <c r="AA662" s="70">
        <v>-11.257203792762535</v>
      </c>
      <c r="BJ662" s="275"/>
    </row>
    <row r="663" spans="1:62" x14ac:dyDescent="0.25">
      <c r="A663" t="str">
        <f t="shared" si="20"/>
        <v>29. Verv. en assemblage van motorvoertuigen, aanhangwagens en opleggers</v>
      </c>
      <c r="B663" s="275">
        <v>30</v>
      </c>
      <c r="C663" s="5" t="s">
        <v>162</v>
      </c>
      <c r="D663" s="270"/>
      <c r="E663" s="70">
        <v>43.485051346898551</v>
      </c>
      <c r="F663" s="70">
        <v>34.760511357471458</v>
      </c>
      <c r="G663" s="70">
        <v>37.115019842776249</v>
      </c>
      <c r="H663" s="70">
        <v>38.650972497546825</v>
      </c>
      <c r="I663" s="70">
        <v>30.42691797486621</v>
      </c>
      <c r="J663" s="70">
        <v>26.348293578366775</v>
      </c>
      <c r="K663" s="69">
        <v>24.784956223105382</v>
      </c>
      <c r="L663" s="69">
        <v>33.986183431735526</v>
      </c>
      <c r="M663" s="265">
        <v>61.38341028373577</v>
      </c>
      <c r="N663" s="70">
        <v>33.427940020642474</v>
      </c>
      <c r="O663" s="70">
        <v>19.217713669769218</v>
      </c>
      <c r="P663" s="70">
        <v>6.2319276159319807</v>
      </c>
      <c r="Q663" s="70">
        <v>-5.0921629263173234</v>
      </c>
      <c r="R663" s="70">
        <v>-14.154200557722408</v>
      </c>
      <c r="S663" s="70">
        <v>-22.715333190202042</v>
      </c>
      <c r="T663" s="265">
        <v>-19.04503308708221</v>
      </c>
      <c r="U663" s="70">
        <v>37.399596165670722</v>
      </c>
      <c r="V663" s="70">
        <v>20.626240699007568</v>
      </c>
      <c r="W663" s="70">
        <v>6.4165536214270213</v>
      </c>
      <c r="X663" s="70">
        <v>-5.0297081150839293</v>
      </c>
      <c r="Y663" s="70">
        <v>-13.411794845940657</v>
      </c>
      <c r="Z663" s="70">
        <v>-20.648177861714778</v>
      </c>
      <c r="AA663" s="70">
        <v>-16.60754420417685</v>
      </c>
      <c r="BJ663" s="275"/>
    </row>
    <row r="664" spans="1:62" x14ac:dyDescent="0.25">
      <c r="A664" t="str">
        <f t="shared" si="20"/>
        <v>29. Verv. en assemblage van motorvoertuigen, aanhangwagens en opleggers</v>
      </c>
      <c r="B664" s="275">
        <v>30</v>
      </c>
      <c r="C664" s="5" t="s">
        <v>163</v>
      </c>
      <c r="D664" s="270"/>
      <c r="E664" s="70">
        <v>46.997320530738591</v>
      </c>
      <c r="F664" s="70">
        <v>42.493650893806006</v>
      </c>
      <c r="G664" s="70">
        <v>45.877974999661205</v>
      </c>
      <c r="H664" s="70">
        <v>43.808893947944959</v>
      </c>
      <c r="I664" s="70">
        <v>33.093479774076897</v>
      </c>
      <c r="J664" s="70">
        <v>26.073934102838773</v>
      </c>
      <c r="K664" s="69">
        <v>19.568648674772302</v>
      </c>
      <c r="L664" s="69">
        <v>27.27027632239778</v>
      </c>
      <c r="M664" s="265">
        <v>60.891942516644733</v>
      </c>
      <c r="N664" s="70">
        <v>33.156838729144958</v>
      </c>
      <c r="O664" s="70">
        <v>33.711041563935822</v>
      </c>
      <c r="P664" s="70">
        <v>33.06060915630534</v>
      </c>
      <c r="Q664" s="70">
        <v>32.280521474400082</v>
      </c>
      <c r="R664" s="70">
        <v>30.551156795418571</v>
      </c>
      <c r="S664" s="70">
        <v>29.020409466010431</v>
      </c>
      <c r="T664" s="265">
        <v>16.683825546918346</v>
      </c>
      <c r="U664" s="70">
        <v>37.18391333201081</v>
      </c>
      <c r="V664" s="70">
        <v>36.267298996109631</v>
      </c>
      <c r="W664" s="70">
        <v>34.120466288133841</v>
      </c>
      <c r="X664" s="70">
        <v>31.959922138498975</v>
      </c>
      <c r="Y664" s="70">
        <v>29.017092510251743</v>
      </c>
      <c r="Z664" s="70">
        <v>26.441789015150206</v>
      </c>
      <c r="AA664" s="70">
        <v>14.58290357796653</v>
      </c>
      <c r="BJ664" s="275"/>
    </row>
    <row r="665" spans="1:62" x14ac:dyDescent="0.25">
      <c r="A665" t="str">
        <f t="shared" si="20"/>
        <v>29. Verv. en assemblage van motorvoertuigen, aanhangwagens en opleggers</v>
      </c>
      <c r="B665" s="275">
        <v>30</v>
      </c>
      <c r="C665" s="5" t="s">
        <v>164</v>
      </c>
      <c r="D665" s="270"/>
      <c r="E665" s="70">
        <v>34.424748547990099</v>
      </c>
      <c r="F665" s="70">
        <v>23.813052897106317</v>
      </c>
      <c r="G665" s="70">
        <v>29.900699272792231</v>
      </c>
      <c r="H665" s="70">
        <v>29.125366454107514</v>
      </c>
      <c r="I665" s="70">
        <v>24.449043199794463</v>
      </c>
      <c r="J665" s="70">
        <v>18.053016696102649</v>
      </c>
      <c r="K665" s="69">
        <v>14.696960744705791</v>
      </c>
      <c r="L665" s="69">
        <v>21.726340744017275</v>
      </c>
      <c r="M665" s="265">
        <v>56.819174387231143</v>
      </c>
      <c r="N665" s="70">
        <v>26.00364304995615</v>
      </c>
      <c r="O665" s="70">
        <v>24.370387810948198</v>
      </c>
      <c r="P665" s="70">
        <v>22.401481862062074</v>
      </c>
      <c r="Q665" s="70">
        <v>21.484051958861347</v>
      </c>
      <c r="R665" s="70">
        <v>21.07204016060869</v>
      </c>
      <c r="S665" s="70">
        <v>20.20411328766896</v>
      </c>
      <c r="T665" s="265">
        <v>20.541816678210225</v>
      </c>
      <c r="U665" s="70">
        <v>30.603375050477236</v>
      </c>
      <c r="V665" s="70">
        <v>27.514310472362503</v>
      </c>
      <c r="W665" s="70">
        <v>24.262413818216743</v>
      </c>
      <c r="X665" s="70">
        <v>22.322072603225468</v>
      </c>
      <c r="Y665" s="70">
        <v>21.003224386437349</v>
      </c>
      <c r="Z665" s="70">
        <v>19.318804444007561</v>
      </c>
      <c r="AA665" s="70">
        <v>18.842579874857549</v>
      </c>
      <c r="BJ665" s="275"/>
    </row>
    <row r="666" spans="1:62" x14ac:dyDescent="0.25">
      <c r="A666" t="str">
        <f t="shared" si="20"/>
        <v>29. Verv. en assemblage van motorvoertuigen, aanhangwagens en opleggers</v>
      </c>
      <c r="B666" s="275">
        <v>30</v>
      </c>
      <c r="C666" s="5" t="s">
        <v>165</v>
      </c>
      <c r="D666" s="270"/>
      <c r="E666" s="70">
        <v>35.534713172774502</v>
      </c>
      <c r="F666" s="70">
        <v>28.517044784323375</v>
      </c>
      <c r="G666" s="70">
        <v>34.115693502420726</v>
      </c>
      <c r="H666" s="70">
        <v>34.610530734653501</v>
      </c>
      <c r="I666" s="70">
        <v>23.667696730590229</v>
      </c>
      <c r="J666" s="70">
        <v>15.778029241669534</v>
      </c>
      <c r="K666" s="69">
        <v>11.197188737450048</v>
      </c>
      <c r="L666" s="69">
        <v>19.50060884086944</v>
      </c>
      <c r="M666" s="265">
        <v>49.7730698086636</v>
      </c>
      <c r="N666" s="70">
        <v>25.450463477349754</v>
      </c>
      <c r="O666" s="70">
        <v>25.149339283250608</v>
      </c>
      <c r="P666" s="70">
        <v>25.725253111076366</v>
      </c>
      <c r="Q666" s="70">
        <v>24.737668653673602</v>
      </c>
      <c r="R666" s="70">
        <v>23.410767477134549</v>
      </c>
      <c r="S666" s="70">
        <v>22.586250903933355</v>
      </c>
      <c r="T666" s="265">
        <v>21.167637652415952</v>
      </c>
      <c r="U666" s="70">
        <v>30.05019547787084</v>
      </c>
      <c r="V666" s="70">
        <v>28.48651032003545</v>
      </c>
      <c r="W666" s="70">
        <v>27.953319683808907</v>
      </c>
      <c r="X666" s="70">
        <v>25.786569352976919</v>
      </c>
      <c r="Y666" s="70">
        <v>23.410544515640197</v>
      </c>
      <c r="Z666" s="70">
        <v>21.667114411689973</v>
      </c>
      <c r="AA666" s="70">
        <v>19.480064273307729</v>
      </c>
      <c r="BJ666" s="275"/>
    </row>
    <row r="667" spans="1:62" x14ac:dyDescent="0.25">
      <c r="A667" t="str">
        <f t="shared" si="20"/>
        <v>29. Verv. en assemblage van motorvoertuigen, aanhangwagens en opleggers</v>
      </c>
      <c r="B667" s="275">
        <v>30</v>
      </c>
      <c r="C667" s="5" t="s">
        <v>166</v>
      </c>
      <c r="D667" s="266"/>
      <c r="E667" s="70">
        <v>24.352665253059865</v>
      </c>
      <c r="F667" s="70">
        <v>16.846663093381029</v>
      </c>
      <c r="G667" s="70">
        <v>22.452921300808409</v>
      </c>
      <c r="H667" s="70">
        <v>26.472579100383154</v>
      </c>
      <c r="I667" s="70">
        <v>18.100768042402866</v>
      </c>
      <c r="J667" s="70">
        <v>11.060664127317553</v>
      </c>
      <c r="K667" s="69">
        <v>6.9063412107267519</v>
      </c>
      <c r="L667" s="69">
        <v>14.624014878156292</v>
      </c>
      <c r="M667" s="265">
        <v>51.94473609597101</v>
      </c>
      <c r="N667" s="70">
        <v>18.497719356391389</v>
      </c>
      <c r="O667" s="70">
        <v>17.411131241221501</v>
      </c>
      <c r="P667" s="70">
        <v>16.480971511186052</v>
      </c>
      <c r="Q667" s="70">
        <v>16.462032418295895</v>
      </c>
      <c r="R667" s="70">
        <v>15.250661779439774</v>
      </c>
      <c r="S667" s="70">
        <v>16.604684704281897</v>
      </c>
      <c r="T667" s="265">
        <v>16.394567408658897</v>
      </c>
      <c r="U667" s="70">
        <v>22.92809779221249</v>
      </c>
      <c r="V667" s="70">
        <v>20.703219799340353</v>
      </c>
      <c r="W667" s="70">
        <v>18.79986700386381</v>
      </c>
      <c r="X667" s="70">
        <v>18.014262436818601</v>
      </c>
      <c r="Y667" s="70">
        <v>16.009684997231446</v>
      </c>
      <c r="Z667" s="70">
        <v>16.721906673300523</v>
      </c>
      <c r="AA667" s="70">
        <v>15.838578012345044</v>
      </c>
      <c r="BJ667" s="275"/>
    </row>
    <row r="668" spans="1:62" x14ac:dyDescent="0.25">
      <c r="A668" t="str">
        <f t="shared" si="20"/>
        <v>29. Verv. en assemblage van motorvoertuigen, aanhangwagens en opleggers</v>
      </c>
      <c r="B668" s="275">
        <v>30</v>
      </c>
      <c r="C668" s="5" t="s">
        <v>167</v>
      </c>
      <c r="D668" s="266"/>
      <c r="E668" s="70">
        <v>35.300454340582455</v>
      </c>
      <c r="F668" s="70">
        <v>27.368685880104248</v>
      </c>
      <c r="G668" s="70">
        <v>33.376448091685219</v>
      </c>
      <c r="H668" s="70">
        <v>35.264494432494459</v>
      </c>
      <c r="I668" s="70">
        <v>25.618607478210368</v>
      </c>
      <c r="J668" s="70">
        <v>20.646383829011043</v>
      </c>
      <c r="K668" s="69">
        <v>17.44913896288314</v>
      </c>
      <c r="L668" s="69">
        <v>26.892577592828655</v>
      </c>
      <c r="M668" s="265">
        <v>67.602206063979509</v>
      </c>
      <c r="N668" s="70">
        <v>32.862725262848649</v>
      </c>
      <c r="O668" s="70">
        <v>31.258031127160319</v>
      </c>
      <c r="P668" s="70">
        <v>29.662867883289685</v>
      </c>
      <c r="Q668" s="70">
        <v>27.580454319807057</v>
      </c>
      <c r="R668" s="70">
        <v>27.188427797503586</v>
      </c>
      <c r="S668" s="70">
        <v>23.977589597423346</v>
      </c>
      <c r="T668" s="265">
        <v>22.516319746522544</v>
      </c>
      <c r="U668" s="70">
        <v>37.712227173180217</v>
      </c>
      <c r="V668" s="70">
        <v>34.411316579010808</v>
      </c>
      <c r="W668" s="70">
        <v>31.326643998168059</v>
      </c>
      <c r="X668" s="70">
        <v>27.942368424364478</v>
      </c>
      <c r="Y668" s="70">
        <v>26.424510927165791</v>
      </c>
      <c r="Z668" s="70">
        <v>22.355760600799353</v>
      </c>
      <c r="AA668" s="70">
        <v>20.139208566184049</v>
      </c>
      <c r="BJ668" s="275"/>
    </row>
    <row r="669" spans="1:62" x14ac:dyDescent="0.25">
      <c r="A669" t="str">
        <f t="shared" si="20"/>
        <v>29. Verv. en assemblage van motorvoertuigen, aanhangwagens en opleggers</v>
      </c>
      <c r="B669" s="275">
        <v>30</v>
      </c>
      <c r="C669" s="5" t="s">
        <v>168</v>
      </c>
      <c r="D669" s="266"/>
      <c r="E669" s="70">
        <v>19.373341692890978</v>
      </c>
      <c r="F669" s="70">
        <v>22.720665201374054</v>
      </c>
      <c r="G669" s="70">
        <v>25.585085780567947</v>
      </c>
      <c r="H669" s="70">
        <v>30.368007637545318</v>
      </c>
      <c r="I669" s="70">
        <v>26.810861974193926</v>
      </c>
      <c r="J669" s="70">
        <v>20.596915482185718</v>
      </c>
      <c r="K669" s="69">
        <v>22.684577898054151</v>
      </c>
      <c r="L669" s="69">
        <v>24.672376912731576</v>
      </c>
      <c r="M669" s="265">
        <v>38.092294576372247</v>
      </c>
      <c r="N669" s="70">
        <v>28.592084219806459</v>
      </c>
      <c r="O669" s="70">
        <v>30.223702374489452</v>
      </c>
      <c r="P669" s="70">
        <v>30.446561558380687</v>
      </c>
      <c r="Q669" s="70">
        <v>30.70901530044911</v>
      </c>
      <c r="R669" s="70">
        <v>31.048200270214082</v>
      </c>
      <c r="S669" s="70">
        <v>28.621363392473231</v>
      </c>
      <c r="T669" s="265">
        <v>27.024348972148903</v>
      </c>
      <c r="U669" s="70">
        <v>30.507224715623163</v>
      </c>
      <c r="V669" s="70">
        <v>30.936103716739105</v>
      </c>
      <c r="W669" s="70">
        <v>29.896288027235887</v>
      </c>
      <c r="X669" s="70">
        <v>28.927171539275712</v>
      </c>
      <c r="Y669" s="70">
        <v>28.056763784261317</v>
      </c>
      <c r="Z669" s="70">
        <v>24.811471790710904</v>
      </c>
      <c r="AA669" s="70">
        <v>22.473903623270584</v>
      </c>
      <c r="BJ669" s="275"/>
    </row>
    <row r="670" spans="1:62" x14ac:dyDescent="0.25">
      <c r="A670" t="str">
        <f t="shared" si="20"/>
        <v>29. Verv. en assemblage van motorvoertuigen, aanhangwagens en opleggers</v>
      </c>
      <c r="B670" s="275">
        <v>30</v>
      </c>
      <c r="C670" s="5" t="s">
        <v>169</v>
      </c>
      <c r="D670" s="266"/>
      <c r="E670" s="70">
        <v>0.29307499619734034</v>
      </c>
      <c r="F670" s="70">
        <v>0.54691799892917825</v>
      </c>
      <c r="G670" s="70">
        <v>1.1738268679275103</v>
      </c>
      <c r="H670" s="70">
        <v>2.1301140113565435</v>
      </c>
      <c r="I670" s="70">
        <v>1.6824632875582013</v>
      </c>
      <c r="J670" s="70">
        <v>2.0600264237788224</v>
      </c>
      <c r="K670" s="69">
        <v>1.6900735506887614</v>
      </c>
      <c r="L670" s="69">
        <v>2.1760892707580797</v>
      </c>
      <c r="M670" s="265">
        <v>3.7194610503687979</v>
      </c>
      <c r="N670" s="70">
        <v>3.3777493118743651</v>
      </c>
      <c r="O670" s="70">
        <v>3.6219688288804601</v>
      </c>
      <c r="P670" s="70">
        <v>6.4231343956436486</v>
      </c>
      <c r="Q670" s="70">
        <v>6.0266329585415637</v>
      </c>
      <c r="R670" s="70">
        <v>6.5614866886326366</v>
      </c>
      <c r="S670" s="70">
        <v>7.5767588057917639</v>
      </c>
      <c r="T670" s="265">
        <v>7.8920439529175939</v>
      </c>
      <c r="U670" s="70">
        <v>3.5945533961276332</v>
      </c>
      <c r="V670" s="70">
        <v>3.6976286917101149</v>
      </c>
      <c r="W670" s="70">
        <v>6.2905216776756028</v>
      </c>
      <c r="X670" s="70">
        <v>5.6620729563834038</v>
      </c>
      <c r="Y670" s="70">
        <v>5.9137646275165157</v>
      </c>
      <c r="Z670" s="70">
        <v>6.5509805507980312</v>
      </c>
      <c r="AA670" s="70">
        <v>6.5459609089029094</v>
      </c>
      <c r="BJ670" s="275"/>
    </row>
    <row r="671" spans="1:62" x14ac:dyDescent="0.25">
      <c r="A671" t="str">
        <f t="shared" si="20"/>
        <v>29. Verv. en assemblage van motorvoertuigen, aanhangwagens en opleggers</v>
      </c>
      <c r="B671" s="275">
        <v>30</v>
      </c>
      <c r="C671" s="5" t="s">
        <v>26</v>
      </c>
      <c r="D671" s="270"/>
      <c r="E671" s="70">
        <v>54.966871029670777</v>
      </c>
      <c r="F671" s="70">
        <v>50.63626908040748</v>
      </c>
      <c r="G671" s="70">
        <v>60.13536074018068</v>
      </c>
      <c r="H671" s="70">
        <v>67.762616081396317</v>
      </c>
      <c r="I671" s="70">
        <v>54.111932739962491</v>
      </c>
      <c r="J671" s="70">
        <v>43.303325734975587</v>
      </c>
      <c r="K671" s="69">
        <v>41.823790411626049</v>
      </c>
      <c r="L671" s="69">
        <v>53.741043776318307</v>
      </c>
      <c r="M671" s="265">
        <v>109.41396169072054</v>
      </c>
      <c r="N671" s="70">
        <v>64.832558794529476</v>
      </c>
      <c r="O671" s="70">
        <v>65.103702330530226</v>
      </c>
      <c r="P671" s="70">
        <v>66.532563837314015</v>
      </c>
      <c r="Q671" s="70">
        <v>64.316102578797739</v>
      </c>
      <c r="R671" s="70">
        <v>64.798114756350301</v>
      </c>
      <c r="S671" s="70">
        <v>60.175711795688336</v>
      </c>
      <c r="T671" s="265">
        <v>57.432712671589044</v>
      </c>
      <c r="U671" s="70">
        <v>71.814005284931014</v>
      </c>
      <c r="V671" s="70">
        <v>69.045048987460035</v>
      </c>
      <c r="W671" s="70">
        <v>67.513453703079549</v>
      </c>
      <c r="X671" s="70">
        <v>62.531612920023598</v>
      </c>
      <c r="Y671" s="70">
        <v>60.395039338943619</v>
      </c>
      <c r="Z671" s="70">
        <v>53.718212942308284</v>
      </c>
      <c r="AA671" s="70">
        <v>49.159073098357538</v>
      </c>
      <c r="BJ671" s="275"/>
    </row>
    <row r="672" spans="1:62" x14ac:dyDescent="0.25">
      <c r="A672" t="str">
        <f t="shared" si="20"/>
        <v>29. Verv. en assemblage van motorvoertuigen, aanhangwagens en opleggers</v>
      </c>
      <c r="B672" s="275">
        <v>30</v>
      </c>
      <c r="C672" s="5" t="s">
        <v>19</v>
      </c>
      <c r="D672" s="270"/>
      <c r="E672" s="70">
        <v>353.27815696734501</v>
      </c>
      <c r="F672" s="70">
        <v>285.66838570228089</v>
      </c>
      <c r="G672" s="70">
        <v>318.29674815888353</v>
      </c>
      <c r="H672" s="70">
        <v>316.74926507779082</v>
      </c>
      <c r="I672" s="70">
        <v>241.69360592658305</v>
      </c>
      <c r="J672" s="70">
        <v>191.75812893243975</v>
      </c>
      <c r="K672" s="69">
        <v>165.41198229232401</v>
      </c>
      <c r="L672" s="69">
        <v>230.18466917955874</v>
      </c>
      <c r="M672" s="265">
        <v>474.67904174587733</v>
      </c>
      <c r="N672" s="70">
        <v>136.5291092616603</v>
      </c>
      <c r="O672" s="70">
        <v>128.91127252747401</v>
      </c>
      <c r="P672" s="70">
        <v>122.00170452376213</v>
      </c>
      <c r="Q672" s="70">
        <v>114.37180155331454</v>
      </c>
      <c r="R672" s="70">
        <v>108.3193407211884</v>
      </c>
      <c r="S672" s="70">
        <v>99.899066208052275</v>
      </c>
      <c r="T672" s="265">
        <v>93.134709203397151</v>
      </c>
      <c r="U672" s="70">
        <v>160.03691967163661</v>
      </c>
      <c r="V672" s="70">
        <v>144.63984683641152</v>
      </c>
      <c r="W672" s="70">
        <v>130.9884720199714</v>
      </c>
      <c r="X672" s="70">
        <v>117.66706196696448</v>
      </c>
      <c r="Y672" s="70">
        <v>106.63309063882143</v>
      </c>
      <c r="Z672" s="70">
        <v>94.453646142697508</v>
      </c>
      <c r="AA672" s="70">
        <v>84.44649916893583</v>
      </c>
      <c r="BJ672" s="275"/>
    </row>
    <row r="673" spans="1:62" x14ac:dyDescent="0.25">
      <c r="A673" t="str">
        <f t="shared" si="20"/>
        <v>29. Verv. en assemblage van motorvoertuigen, aanhangwagens en opleggers</v>
      </c>
      <c r="B673" s="275">
        <v>30</v>
      </c>
      <c r="C673" s="5" t="s">
        <v>20</v>
      </c>
      <c r="D673" s="270"/>
      <c r="E673" s="267">
        <v>0.15559091312501269</v>
      </c>
      <c r="F673" s="267">
        <v>0.177255417871755</v>
      </c>
      <c r="G673" s="267">
        <v>0.18892860542251921</v>
      </c>
      <c r="H673" s="267">
        <v>0.21393140743279834</v>
      </c>
      <c r="I673" s="267">
        <v>0.2238864885668492</v>
      </c>
      <c r="J673" s="267">
        <v>0.22582263383594142</v>
      </c>
      <c r="K673" s="333">
        <v>0.2528461954933412</v>
      </c>
      <c r="L673" s="333">
        <v>0.2334692573917547</v>
      </c>
      <c r="M673" s="268">
        <v>0.23050093235272026</v>
      </c>
      <c r="N673" s="267">
        <v>0.47486253404229573</v>
      </c>
      <c r="O673" s="267">
        <v>0.50502722573508929</v>
      </c>
      <c r="P673" s="267">
        <v>0.54534126467352384</v>
      </c>
      <c r="Q673" s="267">
        <v>0.56234230557972564</v>
      </c>
      <c r="R673" s="267">
        <v>0.59821371072723961</v>
      </c>
      <c r="S673" s="267">
        <v>0.60236510790165854</v>
      </c>
      <c r="T673" s="268">
        <v>0.61666282273090678</v>
      </c>
      <c r="U673" s="267">
        <v>0.44873398858387692</v>
      </c>
      <c r="V673" s="267">
        <v>0.47735842160805364</v>
      </c>
      <c r="W673" s="267">
        <v>0.51541523205787132</v>
      </c>
      <c r="X673" s="267">
        <v>0.53142835280088496</v>
      </c>
      <c r="Y673" s="267">
        <v>0.56638177677423396</v>
      </c>
      <c r="Z673" s="267">
        <v>0.56872566741523722</v>
      </c>
      <c r="AA673" s="267">
        <v>0.58213275366234496</v>
      </c>
      <c r="BJ673" s="275"/>
    </row>
    <row r="674" spans="1:62" x14ac:dyDescent="0.25">
      <c r="A674" t="str">
        <f t="shared" si="20"/>
        <v>29. Verv. en assemblage van motorvoertuigen, aanhangwagens en opleggers</v>
      </c>
      <c r="B674" s="275">
        <v>30</v>
      </c>
      <c r="C674" s="5" t="s">
        <v>29</v>
      </c>
      <c r="D674" s="270"/>
      <c r="E674" s="70">
        <v>194.27815696734501</v>
      </c>
      <c r="F674" s="70">
        <v>224.66838570228089</v>
      </c>
      <c r="G674" s="70">
        <v>172.29674815888353</v>
      </c>
      <c r="H674" s="70">
        <v>136.74926507779082</v>
      </c>
      <c r="I674" s="70">
        <v>165.69360592658305</v>
      </c>
      <c r="J674" s="70">
        <v>191.75812893243975</v>
      </c>
      <c r="K674" s="69">
        <v>165.41198229232401</v>
      </c>
      <c r="L674" s="69">
        <v>185.18466917955874</v>
      </c>
      <c r="M674" s="265">
        <v>-75.785793460907882</v>
      </c>
      <c r="N674" s="70">
        <v>49.584089615276042</v>
      </c>
      <c r="O674" s="70">
        <v>48.050134171136961</v>
      </c>
      <c r="P674" s="70">
        <v>46.798734613861285</v>
      </c>
      <c r="Q674" s="70">
        <v>44.431076030171894</v>
      </c>
      <c r="R674" s="70">
        <v>43.272639871950005</v>
      </c>
      <c r="S674" s="70">
        <v>39.403936085756257</v>
      </c>
      <c r="T674" s="265">
        <v>36.872658696090738</v>
      </c>
      <c r="U674" s="70">
        <v>26.076279205299784</v>
      </c>
      <c r="V674" s="70">
        <v>25.121818299804801</v>
      </c>
      <c r="W674" s="70">
        <v>24.355963429757395</v>
      </c>
      <c r="X674" s="70">
        <v>22.530855091201332</v>
      </c>
      <c r="Y674" s="70">
        <v>21.753742132725549</v>
      </c>
      <c r="Z674" s="70">
        <v>18.725339965559684</v>
      </c>
      <c r="AA674" s="70">
        <v>16.882639909973264</v>
      </c>
      <c r="BJ674" s="275"/>
    </row>
    <row r="675" spans="1:62" x14ac:dyDescent="0.25">
      <c r="A675" t="str">
        <f t="shared" si="20"/>
        <v>31. Verv. meubelen</v>
      </c>
      <c r="B675" s="275">
        <v>31</v>
      </c>
      <c r="C675" s="5" t="s">
        <v>25</v>
      </c>
      <c r="D675" s="70">
        <v>9639</v>
      </c>
      <c r="E675" s="70">
        <v>9493</v>
      </c>
      <c r="F675" s="70">
        <v>9466</v>
      </c>
      <c r="G675" s="70">
        <v>9287</v>
      </c>
      <c r="H675" s="70">
        <v>9008</v>
      </c>
      <c r="I675" s="70">
        <v>8686</v>
      </c>
      <c r="J675" s="70">
        <v>8400</v>
      </c>
      <c r="K675" s="69">
        <v>8281</v>
      </c>
      <c r="L675" s="69">
        <v>8196</v>
      </c>
      <c r="M675" s="265">
        <v>7990.2719379637429</v>
      </c>
      <c r="N675" s="70">
        <v>7825.4494663378846</v>
      </c>
      <c r="O675" s="70">
        <v>7664.0269349598393</v>
      </c>
      <c r="P675" s="70">
        <v>7505.9342102272249</v>
      </c>
      <c r="Q675" s="70">
        <v>7351.1026052460766</v>
      </c>
      <c r="R675" s="70">
        <v>7199.4648499883097</v>
      </c>
      <c r="S675" s="70">
        <v>7050.9550620647506</v>
      </c>
      <c r="T675" s="265">
        <v>6905.5087181010749</v>
      </c>
      <c r="U675" s="70">
        <v>7792.713423135312</v>
      </c>
      <c r="V675" s="70">
        <v>7600.039518878868</v>
      </c>
      <c r="W675" s="70">
        <v>7412.1294537841732</v>
      </c>
      <c r="X675" s="70">
        <v>7228.8654424996166</v>
      </c>
      <c r="Y675" s="70">
        <v>7050.1326119022724</v>
      </c>
      <c r="Z675" s="70">
        <v>6875.818929093396</v>
      </c>
      <c r="AA675" s="70">
        <v>6705.8151311742113</v>
      </c>
      <c r="BJ675" s="275"/>
    </row>
    <row r="676" spans="1:62" x14ac:dyDescent="0.25">
      <c r="A676" t="str">
        <f t="shared" si="20"/>
        <v>31. Verv. meubelen</v>
      </c>
      <c r="B676" s="275">
        <v>31</v>
      </c>
      <c r="C676" s="5" t="s">
        <v>154</v>
      </c>
      <c r="D676" s="266"/>
      <c r="E676" s="70">
        <v>-146</v>
      </c>
      <c r="F676" s="70">
        <v>-27</v>
      </c>
      <c r="G676" s="70">
        <v>-179</v>
      </c>
      <c r="H676" s="70">
        <v>-279</v>
      </c>
      <c r="I676" s="70">
        <v>-322</v>
      </c>
      <c r="J676" s="70">
        <v>-286</v>
      </c>
      <c r="K676" s="69">
        <v>-119</v>
      </c>
      <c r="L676" s="69">
        <v>-85</v>
      </c>
      <c r="M676" s="265">
        <v>-205.72806203625714</v>
      </c>
      <c r="N676" s="70">
        <v>-164.82247162585827</v>
      </c>
      <c r="O676" s="70">
        <v>-161.42253137804528</v>
      </c>
      <c r="P676" s="70">
        <v>-158.09272473261444</v>
      </c>
      <c r="Q676" s="70">
        <v>-154.8316049811483</v>
      </c>
      <c r="R676" s="70">
        <v>-151.63775525776691</v>
      </c>
      <c r="S676" s="70">
        <v>-148.50978792355909</v>
      </c>
      <c r="T676" s="265">
        <v>-145.44634396367564</v>
      </c>
      <c r="U676" s="70">
        <v>-197.55851482843082</v>
      </c>
      <c r="V676" s="70">
        <v>-192.67390425644408</v>
      </c>
      <c r="W676" s="70">
        <v>-187.9100650946948</v>
      </c>
      <c r="X676" s="70">
        <v>-183.26401128455655</v>
      </c>
      <c r="Y676" s="70">
        <v>-178.73283059734422</v>
      </c>
      <c r="Z676" s="70">
        <v>-174.31368280887637</v>
      </c>
      <c r="AA676" s="70">
        <v>-170.00379791918476</v>
      </c>
      <c r="BJ676" s="275"/>
    </row>
    <row r="677" spans="1:62" x14ac:dyDescent="0.25">
      <c r="A677" t="str">
        <f t="shared" si="20"/>
        <v>31. Verv. meubelen</v>
      </c>
      <c r="B677" s="275">
        <v>31</v>
      </c>
      <c r="C677" s="5" t="s">
        <v>155</v>
      </c>
      <c r="D677" s="266"/>
      <c r="E677" s="267">
        <v>0.984853200539475</v>
      </c>
      <c r="F677" s="267">
        <v>0.99715579900979667</v>
      </c>
      <c r="G677" s="267">
        <v>0.98109021762095927</v>
      </c>
      <c r="H677" s="267">
        <v>0.96995800581457947</v>
      </c>
      <c r="I677" s="267">
        <v>0.96425399644760212</v>
      </c>
      <c r="J677" s="267">
        <v>0.96707345153119961</v>
      </c>
      <c r="K677" s="333">
        <v>0.98583333333333334</v>
      </c>
      <c r="L677" s="333">
        <v>0.98973553918608859</v>
      </c>
      <c r="M677" s="268">
        <v>0.97489896754072025</v>
      </c>
      <c r="N677" s="267">
        <v>0.97937210736936919</v>
      </c>
      <c r="O677" s="267">
        <v>0.97937210736936919</v>
      </c>
      <c r="P677" s="267">
        <v>0.97937210736936919</v>
      </c>
      <c r="Q677" s="267">
        <v>0.97937210736936886</v>
      </c>
      <c r="R677" s="267">
        <v>0.97937210736936908</v>
      </c>
      <c r="S677" s="267">
        <v>0.97937210736936919</v>
      </c>
      <c r="T677" s="268">
        <v>0.97937210736936897</v>
      </c>
      <c r="U677" s="267">
        <v>0.9752751200006371</v>
      </c>
      <c r="V677" s="267">
        <v>0.97527512000063721</v>
      </c>
      <c r="W677" s="267">
        <v>0.97527512000063721</v>
      </c>
      <c r="X677" s="267">
        <v>0.97527512000063721</v>
      </c>
      <c r="Y677" s="267">
        <v>0.9752751200006371</v>
      </c>
      <c r="Z677" s="267">
        <v>0.97527512000063743</v>
      </c>
      <c r="AA677" s="267">
        <v>0.97527512000063676</v>
      </c>
      <c r="BJ677" s="275"/>
    </row>
    <row r="678" spans="1:62" x14ac:dyDescent="0.25">
      <c r="A678" t="str">
        <f t="shared" si="20"/>
        <v>31. Verv. meubelen</v>
      </c>
      <c r="B678" s="275">
        <v>31</v>
      </c>
      <c r="C678" s="5" t="s">
        <v>8</v>
      </c>
      <c r="D678" s="70">
        <v>59</v>
      </c>
      <c r="E678" s="70">
        <v>59</v>
      </c>
      <c r="F678" s="70">
        <v>57</v>
      </c>
      <c r="G678" s="70">
        <v>54</v>
      </c>
      <c r="H678" s="70">
        <v>39</v>
      </c>
      <c r="I678" s="70">
        <v>52</v>
      </c>
      <c r="J678" s="70">
        <v>64</v>
      </c>
      <c r="K678" s="69">
        <v>48</v>
      </c>
      <c r="L678" s="69">
        <v>54</v>
      </c>
      <c r="M678" s="265">
        <v>48.878039582896456</v>
      </c>
      <c r="N678" s="70">
        <v>49.896198099796784</v>
      </c>
      <c r="O678" s="70">
        <v>49.848222864780553</v>
      </c>
      <c r="P678" s="70">
        <v>50.308528054009578</v>
      </c>
      <c r="Q678" s="70">
        <v>50.594322336397994</v>
      </c>
      <c r="R678" s="70">
        <v>50.854465290686292</v>
      </c>
      <c r="S678" s="70">
        <v>51.17668845995685</v>
      </c>
      <c r="T678" s="265">
        <v>50.293032721326959</v>
      </c>
      <c r="U678" s="70">
        <v>49.687468351599478</v>
      </c>
      <c r="V678" s="70">
        <v>49.432037091372472</v>
      </c>
      <c r="W678" s="70">
        <v>49.679801623835978</v>
      </c>
      <c r="X678" s="70">
        <v>49.753019099919243</v>
      </c>
      <c r="Y678" s="70">
        <v>49.799635344743976</v>
      </c>
      <c r="Z678" s="70">
        <v>49.905529129587904</v>
      </c>
      <c r="AA678" s="70">
        <v>48.838658176085055</v>
      </c>
      <c r="BJ678" s="275"/>
    </row>
    <row r="679" spans="1:62" x14ac:dyDescent="0.25">
      <c r="A679" t="str">
        <f t="shared" si="20"/>
        <v>31. Verv. meubelen</v>
      </c>
      <c r="B679" s="275">
        <v>31</v>
      </c>
      <c r="C679" s="5" t="s">
        <v>9</v>
      </c>
      <c r="D679" s="70">
        <v>718</v>
      </c>
      <c r="E679" s="70">
        <v>672</v>
      </c>
      <c r="F679" s="70">
        <v>685</v>
      </c>
      <c r="G679" s="70">
        <v>658</v>
      </c>
      <c r="H679" s="70">
        <v>578</v>
      </c>
      <c r="I679" s="70">
        <v>506</v>
      </c>
      <c r="J679" s="70">
        <v>517</v>
      </c>
      <c r="K679" s="69">
        <v>523</v>
      </c>
      <c r="L679" s="69">
        <v>535</v>
      </c>
      <c r="M679" s="265">
        <v>542.28475191559198</v>
      </c>
      <c r="N679" s="70">
        <v>553.58086451461782</v>
      </c>
      <c r="O679" s="70">
        <v>553.04859606357354</v>
      </c>
      <c r="P679" s="70">
        <v>558.1555211259664</v>
      </c>
      <c r="Q679" s="70">
        <v>561.32630871987249</v>
      </c>
      <c r="R679" s="70">
        <v>564.21250380119454</v>
      </c>
      <c r="S679" s="70">
        <v>567.78745715244304</v>
      </c>
      <c r="T679" s="265">
        <v>557.9836058300308</v>
      </c>
      <c r="U679" s="70">
        <v>551.26508097083206</v>
      </c>
      <c r="V679" s="70">
        <v>548.43116048699676</v>
      </c>
      <c r="W679" s="70">
        <v>551.18002130807326</v>
      </c>
      <c r="X679" s="70">
        <v>551.99234359416585</v>
      </c>
      <c r="Y679" s="70">
        <v>552.50953452440228</v>
      </c>
      <c r="Z679" s="70">
        <v>553.68438902620983</v>
      </c>
      <c r="AA679" s="70">
        <v>541.84782898240871</v>
      </c>
      <c r="BJ679" s="275"/>
    </row>
    <row r="680" spans="1:62" x14ac:dyDescent="0.25">
      <c r="A680" t="str">
        <f t="shared" si="20"/>
        <v>31. Verv. meubelen</v>
      </c>
      <c r="B680" s="275">
        <v>31</v>
      </c>
      <c r="C680" s="5" t="s">
        <v>10</v>
      </c>
      <c r="D680" s="70">
        <v>916</v>
      </c>
      <c r="E680" s="70">
        <v>946</v>
      </c>
      <c r="F680" s="70">
        <v>979</v>
      </c>
      <c r="G680" s="70">
        <v>995</v>
      </c>
      <c r="H680" s="70">
        <v>955</v>
      </c>
      <c r="I680" s="70">
        <v>931</v>
      </c>
      <c r="J680" s="70">
        <v>847</v>
      </c>
      <c r="K680" s="69">
        <v>862</v>
      </c>
      <c r="L680" s="69">
        <v>874</v>
      </c>
      <c r="M680" s="265">
        <v>835.25127311924916</v>
      </c>
      <c r="N680" s="70">
        <v>852.65005189056023</v>
      </c>
      <c r="O680" s="70">
        <v>851.83022817284473</v>
      </c>
      <c r="P680" s="70">
        <v>859.69614298055478</v>
      </c>
      <c r="Q680" s="70">
        <v>864.57993210655434</v>
      </c>
      <c r="R680" s="70">
        <v>869.02537909290061</v>
      </c>
      <c r="S680" s="70">
        <v>874.53168242786342</v>
      </c>
      <c r="T680" s="265">
        <v>859.43135133872511</v>
      </c>
      <c r="U680" s="70">
        <v>849.08317831282636</v>
      </c>
      <c r="V680" s="70">
        <v>844.7182470038033</v>
      </c>
      <c r="W680" s="70">
        <v>848.95216560896665</v>
      </c>
      <c r="X680" s="70">
        <v>850.20334079182976</v>
      </c>
      <c r="Y680" s="70">
        <v>850.9999414364172</v>
      </c>
      <c r="Z680" s="70">
        <v>852.80950498194966</v>
      </c>
      <c r="AA680" s="70">
        <v>834.57830484030114</v>
      </c>
      <c r="BJ680" s="275"/>
    </row>
    <row r="681" spans="1:62" x14ac:dyDescent="0.25">
      <c r="A681" t="str">
        <f t="shared" si="20"/>
        <v>31. Verv. meubelen</v>
      </c>
      <c r="B681" s="275">
        <v>31</v>
      </c>
      <c r="C681" s="5" t="s">
        <v>11</v>
      </c>
      <c r="D681" s="70">
        <v>1076</v>
      </c>
      <c r="E681" s="70">
        <v>1006</v>
      </c>
      <c r="F681" s="70">
        <v>982</v>
      </c>
      <c r="G681" s="70">
        <v>959</v>
      </c>
      <c r="H681" s="70">
        <v>952</v>
      </c>
      <c r="I681" s="70">
        <v>909</v>
      </c>
      <c r="J681" s="70">
        <v>904</v>
      </c>
      <c r="K681" s="69">
        <v>930</v>
      </c>
      <c r="L681" s="69">
        <v>907</v>
      </c>
      <c r="M681" s="265">
        <v>913.46463704051087</v>
      </c>
      <c r="N681" s="70">
        <v>898.24459100362583</v>
      </c>
      <c r="O681" s="70">
        <v>868.37877452726639</v>
      </c>
      <c r="P681" s="70">
        <v>858.62861705978457</v>
      </c>
      <c r="Q681" s="70">
        <v>845.81107745962595</v>
      </c>
      <c r="R681" s="70">
        <v>825.02168259876225</v>
      </c>
      <c r="S681" s="70">
        <v>831.49376314644451</v>
      </c>
      <c r="T681" s="265">
        <v>835.75438868757226</v>
      </c>
      <c r="U681" s="70">
        <v>894.48698272003014</v>
      </c>
      <c r="V681" s="70">
        <v>861.12862856182142</v>
      </c>
      <c r="W681" s="70">
        <v>847.89798100004032</v>
      </c>
      <c r="X681" s="70">
        <v>831.7465823926666</v>
      </c>
      <c r="Y681" s="70">
        <v>807.9089753491138</v>
      </c>
      <c r="Z681" s="70">
        <v>810.84058907492704</v>
      </c>
      <c r="AA681" s="70">
        <v>811.58603288933637</v>
      </c>
      <c r="BJ681" s="275"/>
    </row>
    <row r="682" spans="1:62" x14ac:dyDescent="0.25">
      <c r="A682" t="str">
        <f t="shared" si="20"/>
        <v>31. Verv. meubelen</v>
      </c>
      <c r="B682" s="275">
        <v>31</v>
      </c>
      <c r="C682" s="5" t="s">
        <v>12</v>
      </c>
      <c r="D682" s="70">
        <v>1117</v>
      </c>
      <c r="E682" s="70">
        <v>1123</v>
      </c>
      <c r="F682" s="70">
        <v>1092</v>
      </c>
      <c r="G682" s="70">
        <v>1053</v>
      </c>
      <c r="H682" s="70">
        <v>1020</v>
      </c>
      <c r="I682" s="70">
        <v>987</v>
      </c>
      <c r="J682" s="70">
        <v>923</v>
      </c>
      <c r="K682" s="69">
        <v>924</v>
      </c>
      <c r="L682" s="69">
        <v>898</v>
      </c>
      <c r="M682" s="265">
        <v>852.43574965202856</v>
      </c>
      <c r="N682" s="70">
        <v>838.1150384840787</v>
      </c>
      <c r="O682" s="70">
        <v>838.33995296788339</v>
      </c>
      <c r="P682" s="70">
        <v>835.53579175050299</v>
      </c>
      <c r="Q682" s="70">
        <v>838.15839992054475</v>
      </c>
      <c r="R682" s="70">
        <v>844.13236887086646</v>
      </c>
      <c r="S682" s="70">
        <v>830.0675293637081</v>
      </c>
      <c r="T682" s="265">
        <v>802.46853823896049</v>
      </c>
      <c r="U682" s="70">
        <v>834.60896893158053</v>
      </c>
      <c r="V682" s="70">
        <v>831.34060290777836</v>
      </c>
      <c r="W682" s="70">
        <v>825.09375625573193</v>
      </c>
      <c r="X682" s="70">
        <v>824.22115672857979</v>
      </c>
      <c r="Y682" s="70">
        <v>826.62326527623452</v>
      </c>
      <c r="Z682" s="70">
        <v>809.44978099937828</v>
      </c>
      <c r="AA682" s="70">
        <v>779.26274307765004</v>
      </c>
      <c r="BJ682" s="275"/>
    </row>
    <row r="683" spans="1:62" x14ac:dyDescent="0.25">
      <c r="A683" t="str">
        <f t="shared" si="20"/>
        <v>31. Verv. meubelen</v>
      </c>
      <c r="B683" s="275">
        <v>31</v>
      </c>
      <c r="C683" s="99" t="s">
        <v>13</v>
      </c>
      <c r="D683" s="70">
        <v>1331</v>
      </c>
      <c r="E683" s="70">
        <v>1238</v>
      </c>
      <c r="F683" s="70">
        <v>1171</v>
      </c>
      <c r="G683" s="70">
        <v>1082</v>
      </c>
      <c r="H683" s="70">
        <v>1055</v>
      </c>
      <c r="I683" s="70">
        <v>1021</v>
      </c>
      <c r="J683" s="70">
        <v>977</v>
      </c>
      <c r="K683" s="69">
        <v>935</v>
      </c>
      <c r="L683" s="69">
        <v>918</v>
      </c>
      <c r="M683" s="265">
        <v>914.4489739338735</v>
      </c>
      <c r="N683" s="70">
        <v>895.28126654253026</v>
      </c>
      <c r="O683" s="70">
        <v>864.09100954368864</v>
      </c>
      <c r="P683" s="70">
        <v>857.12828973956084</v>
      </c>
      <c r="Q683" s="70">
        <v>829.8415028981799</v>
      </c>
      <c r="R683" s="70">
        <v>787.73559422647645</v>
      </c>
      <c r="S683" s="70">
        <v>774.50182977415784</v>
      </c>
      <c r="T683" s="265">
        <v>774.70967317422924</v>
      </c>
      <c r="U683" s="70">
        <v>891.53605467373461</v>
      </c>
      <c r="V683" s="70">
        <v>856.87666238276142</v>
      </c>
      <c r="W683" s="70">
        <v>846.41640388930716</v>
      </c>
      <c r="X683" s="70">
        <v>816.04255649643301</v>
      </c>
      <c r="Y683" s="70">
        <v>771.39627988062398</v>
      </c>
      <c r="Z683" s="70">
        <v>755.26425780668512</v>
      </c>
      <c r="AA683" s="70">
        <v>752.30660921782851</v>
      </c>
      <c r="AB683" s="17"/>
      <c r="BJ683" s="275"/>
    </row>
    <row r="684" spans="1:62" x14ac:dyDescent="0.25">
      <c r="A684" t="str">
        <f t="shared" si="20"/>
        <v>31. Verv. meubelen</v>
      </c>
      <c r="B684" s="275">
        <v>31</v>
      </c>
      <c r="C684" s="99" t="s">
        <v>14</v>
      </c>
      <c r="D684" s="70">
        <v>1576</v>
      </c>
      <c r="E684" s="70">
        <v>1573</v>
      </c>
      <c r="F684" s="70">
        <v>1527</v>
      </c>
      <c r="G684" s="70">
        <v>1471</v>
      </c>
      <c r="H684" s="70">
        <v>1365</v>
      </c>
      <c r="I684" s="70">
        <v>1220</v>
      </c>
      <c r="J684" s="70">
        <v>1112</v>
      </c>
      <c r="K684" s="69">
        <v>1026</v>
      </c>
      <c r="L684" s="69">
        <v>970</v>
      </c>
      <c r="M684" s="265">
        <v>949.8851020949279</v>
      </c>
      <c r="N684" s="70">
        <v>929.19343572974731</v>
      </c>
      <c r="O684" s="70">
        <v>917.50060836758121</v>
      </c>
      <c r="P684" s="70">
        <v>863.69991956231775</v>
      </c>
      <c r="Q684" s="70">
        <v>848.32349628121301</v>
      </c>
      <c r="R684" s="70">
        <v>845.04199426835658</v>
      </c>
      <c r="S684" s="70">
        <v>827.32912220962066</v>
      </c>
      <c r="T684" s="265">
        <v>798.5062160362362</v>
      </c>
      <c r="U684" s="70">
        <v>925.30635977501254</v>
      </c>
      <c r="V684" s="70">
        <v>909.84034129383724</v>
      </c>
      <c r="W684" s="70">
        <v>852.90590534300395</v>
      </c>
      <c r="X684" s="70">
        <v>834.21722367898155</v>
      </c>
      <c r="Y684" s="70">
        <v>827.51402310519586</v>
      </c>
      <c r="Z684" s="70">
        <v>806.77939215419315</v>
      </c>
      <c r="AA684" s="70">
        <v>775.41500335762544</v>
      </c>
      <c r="BJ684" s="275"/>
    </row>
    <row r="685" spans="1:62" x14ac:dyDescent="0.25">
      <c r="A685" t="str">
        <f t="shared" si="20"/>
        <v>31. Verv. meubelen</v>
      </c>
      <c r="B685" s="275">
        <v>31</v>
      </c>
      <c r="C685" s="99" t="s">
        <v>15</v>
      </c>
      <c r="D685" s="70">
        <v>1427</v>
      </c>
      <c r="E685" s="70">
        <v>1453</v>
      </c>
      <c r="F685" s="70">
        <v>1489</v>
      </c>
      <c r="G685" s="70">
        <v>1511</v>
      </c>
      <c r="H685" s="70">
        <v>1473</v>
      </c>
      <c r="I685" s="70">
        <v>1424</v>
      </c>
      <c r="J685" s="70">
        <v>1370</v>
      </c>
      <c r="K685" s="69">
        <v>1329</v>
      </c>
      <c r="L685" s="69">
        <v>1292</v>
      </c>
      <c r="M685" s="265">
        <v>1203.7378241856309</v>
      </c>
      <c r="N685" s="70">
        <v>1100.1130082780787</v>
      </c>
      <c r="O685" s="70">
        <v>1020.7121360252729</v>
      </c>
      <c r="P685" s="70">
        <v>936.71459281562056</v>
      </c>
      <c r="Q685" s="70">
        <v>876.55726939543081</v>
      </c>
      <c r="R685" s="70">
        <v>858.61009560658636</v>
      </c>
      <c r="S685" s="70">
        <v>839.56936738820752</v>
      </c>
      <c r="T685" s="265">
        <v>829.17919266807917</v>
      </c>
      <c r="U685" s="70">
        <v>1095.5109279603132</v>
      </c>
      <c r="V685" s="70">
        <v>1012.1901497769184</v>
      </c>
      <c r="W685" s="70">
        <v>925.00808410202217</v>
      </c>
      <c r="X685" s="70">
        <v>861.98151398164873</v>
      </c>
      <c r="Y685" s="70">
        <v>840.80069311739896</v>
      </c>
      <c r="Z685" s="70">
        <v>818.7156062918317</v>
      </c>
      <c r="AA685" s="70">
        <v>805.20097847004615</v>
      </c>
      <c r="BJ685" s="275"/>
    </row>
    <row r="686" spans="1:62" x14ac:dyDescent="0.25">
      <c r="A686" t="str">
        <f t="shared" si="20"/>
        <v>31. Verv. meubelen</v>
      </c>
      <c r="B686" s="275">
        <v>31</v>
      </c>
      <c r="C686" s="99" t="s">
        <v>16</v>
      </c>
      <c r="D686" s="70">
        <v>1101</v>
      </c>
      <c r="E686" s="70">
        <v>1082</v>
      </c>
      <c r="F686" s="70">
        <v>1109</v>
      </c>
      <c r="G686" s="70">
        <v>1124</v>
      </c>
      <c r="H686" s="70">
        <v>1196</v>
      </c>
      <c r="I686" s="70">
        <v>1227</v>
      </c>
      <c r="J686" s="70">
        <v>1251</v>
      </c>
      <c r="K686" s="69">
        <v>1255</v>
      </c>
      <c r="L686" s="69">
        <v>1309</v>
      </c>
      <c r="M686" s="265">
        <v>1230.9387215512704</v>
      </c>
      <c r="N686" s="70">
        <v>1186.4097273305115</v>
      </c>
      <c r="O686" s="70">
        <v>1152.5380700844919</v>
      </c>
      <c r="P686" s="70">
        <v>1136.957949788414</v>
      </c>
      <c r="Q686" s="70">
        <v>1081.544643908639</v>
      </c>
      <c r="R686" s="70">
        <v>1004.8180876032341</v>
      </c>
      <c r="S686" s="70">
        <v>915.25788515788213</v>
      </c>
      <c r="T686" s="265">
        <v>847.7882342394372</v>
      </c>
      <c r="U686" s="70">
        <v>1181.4466437074029</v>
      </c>
      <c r="V686" s="70">
        <v>1142.9154612829427</v>
      </c>
      <c r="W686" s="70">
        <v>1122.7489172311377</v>
      </c>
      <c r="X686" s="70">
        <v>1063.5602739774292</v>
      </c>
      <c r="Y686" s="70">
        <v>983.9760198915809</v>
      </c>
      <c r="Z686" s="70">
        <v>892.52412423228725</v>
      </c>
      <c r="AA686" s="70">
        <v>823.27188354598377</v>
      </c>
      <c r="BJ686" s="275"/>
    </row>
    <row r="687" spans="1:62" x14ac:dyDescent="0.25">
      <c r="A687" t="str">
        <f t="shared" si="20"/>
        <v>31. Verv. meubelen</v>
      </c>
      <c r="B687" s="275">
        <v>31</v>
      </c>
      <c r="C687" s="99" t="s">
        <v>17</v>
      </c>
      <c r="D687" s="70">
        <v>277</v>
      </c>
      <c r="E687" s="70">
        <v>291</v>
      </c>
      <c r="F687" s="70">
        <v>322</v>
      </c>
      <c r="G687" s="70">
        <v>322</v>
      </c>
      <c r="H687" s="70">
        <v>318</v>
      </c>
      <c r="I687" s="70">
        <v>353</v>
      </c>
      <c r="J687" s="70">
        <v>372</v>
      </c>
      <c r="K687" s="69">
        <v>375</v>
      </c>
      <c r="L687" s="69">
        <v>364</v>
      </c>
      <c r="M687" s="265">
        <v>422.18759039797982</v>
      </c>
      <c r="N687" s="70">
        <v>441.40705748163225</v>
      </c>
      <c r="O687" s="70">
        <v>442.26029583365107</v>
      </c>
      <c r="P687" s="70">
        <v>440.68072956196829</v>
      </c>
      <c r="Q687" s="70">
        <v>434.58854058176814</v>
      </c>
      <c r="R687" s="70">
        <v>411.56051040055178</v>
      </c>
      <c r="S687" s="70">
        <v>398.49629649795071</v>
      </c>
      <c r="T687" s="265">
        <v>385.90392766898231</v>
      </c>
      <c r="U687" s="70">
        <v>439.5605283377414</v>
      </c>
      <c r="V687" s="70">
        <v>438.56783835591011</v>
      </c>
      <c r="W687" s="70">
        <v>435.17336067917398</v>
      </c>
      <c r="X687" s="70">
        <v>427.36202328014184</v>
      </c>
      <c r="Y687" s="70">
        <v>403.02386866306949</v>
      </c>
      <c r="Z687" s="70">
        <v>388.59819053106611</v>
      </c>
      <c r="AA687" s="70">
        <v>374.74435309290743</v>
      </c>
      <c r="BJ687" s="275"/>
    </row>
    <row r="688" spans="1:62" x14ac:dyDescent="0.25">
      <c r="A688" t="str">
        <f t="shared" si="20"/>
        <v>31. Verv. meubelen</v>
      </c>
      <c r="B688" s="275">
        <v>31</v>
      </c>
      <c r="C688" s="99" t="s">
        <v>156</v>
      </c>
      <c r="D688" s="70">
        <v>41</v>
      </c>
      <c r="E688" s="70">
        <v>50</v>
      </c>
      <c r="F688" s="70">
        <v>53</v>
      </c>
      <c r="G688" s="70">
        <v>58</v>
      </c>
      <c r="H688" s="70">
        <v>57</v>
      </c>
      <c r="I688" s="70">
        <v>56</v>
      </c>
      <c r="J688" s="70">
        <v>63</v>
      </c>
      <c r="K688" s="69">
        <v>74</v>
      </c>
      <c r="L688" s="69">
        <v>75</v>
      </c>
      <c r="M688" s="265">
        <v>76.759274489787188</v>
      </c>
      <c r="N688" s="70">
        <v>80.558226982707225</v>
      </c>
      <c r="O688" s="70">
        <v>105.47904050880818</v>
      </c>
      <c r="P688" s="70">
        <v>108.42812778852344</v>
      </c>
      <c r="Q688" s="70">
        <v>119.77711163785085</v>
      </c>
      <c r="R688" s="70">
        <v>138.45216822869475</v>
      </c>
      <c r="S688" s="70">
        <v>140.74344048651588</v>
      </c>
      <c r="T688" s="265">
        <v>163.49055749749704</v>
      </c>
      <c r="U688" s="70">
        <v>80.221229394239927</v>
      </c>
      <c r="V688" s="70">
        <v>104.59838973472606</v>
      </c>
      <c r="W688" s="70">
        <v>107.07305674288065</v>
      </c>
      <c r="X688" s="70">
        <v>117.7854084778203</v>
      </c>
      <c r="Y688" s="70">
        <v>135.5803753134908</v>
      </c>
      <c r="Z688" s="70">
        <v>137.24756486528122</v>
      </c>
      <c r="AA688" s="70">
        <v>158.7627355240385</v>
      </c>
      <c r="BJ688" s="275"/>
    </row>
    <row r="689" spans="1:62" x14ac:dyDescent="0.25">
      <c r="A689" t="str">
        <f t="shared" si="20"/>
        <v>31. Verv. meubelen</v>
      </c>
      <c r="B689" s="275">
        <v>31</v>
      </c>
      <c r="C689" s="99" t="s">
        <v>6</v>
      </c>
      <c r="D689" s="70">
        <v>1419</v>
      </c>
      <c r="E689" s="70">
        <v>1423</v>
      </c>
      <c r="F689" s="70">
        <v>1484</v>
      </c>
      <c r="G689" s="70">
        <v>1504</v>
      </c>
      <c r="H689" s="70">
        <v>1571</v>
      </c>
      <c r="I689" s="70">
        <v>1636</v>
      </c>
      <c r="J689" s="70">
        <v>1686</v>
      </c>
      <c r="K689" s="69">
        <v>1704</v>
      </c>
      <c r="L689" s="69">
        <v>1748</v>
      </c>
      <c r="M689" s="265">
        <v>1729.8855864390375</v>
      </c>
      <c r="N689" s="70">
        <v>1708.3750117948512</v>
      </c>
      <c r="O689" s="70">
        <v>1700.2774064269511</v>
      </c>
      <c r="P689" s="70">
        <v>1686.0668071389057</v>
      </c>
      <c r="Q689" s="70">
        <v>1635.9102961282579</v>
      </c>
      <c r="R689" s="70">
        <v>1554.8307662324805</v>
      </c>
      <c r="S689" s="70">
        <v>1454.4976221423487</v>
      </c>
      <c r="T689" s="265">
        <v>1397.1827194059167</v>
      </c>
      <c r="U689" s="70">
        <v>1701.2284014393842</v>
      </c>
      <c r="V689" s="70">
        <v>1686.0816893735787</v>
      </c>
      <c r="W689" s="70">
        <v>1664.9953346531925</v>
      </c>
      <c r="X689" s="70">
        <v>1608.7077057353913</v>
      </c>
      <c r="Y689" s="70">
        <v>1522.5802638681412</v>
      </c>
      <c r="Z689" s="70">
        <v>1418.3698796286346</v>
      </c>
      <c r="AA689" s="70">
        <v>1356.7789721629299</v>
      </c>
      <c r="BJ689" s="275"/>
    </row>
    <row r="690" spans="1:62" x14ac:dyDescent="0.25">
      <c r="A690" t="str">
        <f t="shared" si="20"/>
        <v>31. Verv. meubelen</v>
      </c>
      <c r="B690" s="275">
        <v>31</v>
      </c>
      <c r="C690" s="99" t="s">
        <v>157</v>
      </c>
      <c r="D690" s="267">
        <v>0.97632409065562697</v>
      </c>
      <c r="E690" s="266"/>
      <c r="F690" s="266"/>
      <c r="G690" s="266"/>
      <c r="H690" s="266"/>
      <c r="I690" s="266"/>
      <c r="J690" s="266"/>
      <c r="K690" s="334"/>
      <c r="L690" s="334"/>
      <c r="M690" s="269"/>
      <c r="N690" s="266"/>
      <c r="O690" s="266"/>
      <c r="P690" s="266"/>
      <c r="Q690" s="266"/>
      <c r="R690" s="266"/>
      <c r="S690" s="266"/>
      <c r="T690" s="269"/>
      <c r="U690" s="266"/>
      <c r="V690" s="266"/>
      <c r="W690" s="266"/>
      <c r="X690" s="266"/>
      <c r="Y690" s="266"/>
      <c r="Z690" s="266"/>
      <c r="AA690" s="266"/>
      <c r="BJ690" s="275"/>
    </row>
    <row r="691" spans="1:62" x14ac:dyDescent="0.25">
      <c r="A691" t="str">
        <f t="shared" si="20"/>
        <v>31. Verv. meubelen</v>
      </c>
      <c r="B691" s="275">
        <v>31</v>
      </c>
      <c r="C691" s="99" t="s">
        <v>158</v>
      </c>
      <c r="D691" s="266"/>
      <c r="E691" s="267">
        <v>-4.2645549419240147E-3</v>
      </c>
      <c r="F691" s="267">
        <v>-1.0415854177084849E-2</v>
      </c>
      <c r="G691" s="267">
        <v>-2.3830634826661479E-3</v>
      </c>
      <c r="H691" s="267">
        <v>3.1830424205237517E-3</v>
      </c>
      <c r="I691" s="267">
        <v>6.0350471040124254E-3</v>
      </c>
      <c r="J691" s="267">
        <v>4.6253195622136811E-3</v>
      </c>
      <c r="K691" s="333">
        <v>-4.7546213388531822E-3</v>
      </c>
      <c r="L691" s="333">
        <v>-6.7057242652308058E-3</v>
      </c>
      <c r="M691" s="268">
        <v>7.1256155745336169E-4</v>
      </c>
      <c r="N691" s="267">
        <v>-1.5240083568711094E-3</v>
      </c>
      <c r="O691" s="267">
        <v>-1.5240083568711094E-3</v>
      </c>
      <c r="P691" s="267">
        <v>-1.5240083568711094E-3</v>
      </c>
      <c r="Q691" s="267">
        <v>-1.5240083568709428E-3</v>
      </c>
      <c r="R691" s="267">
        <v>-1.5240083568710538E-3</v>
      </c>
      <c r="S691" s="267">
        <v>-1.5240083568711094E-3</v>
      </c>
      <c r="T691" s="268">
        <v>-1.5240083568709983E-3</v>
      </c>
      <c r="U691" s="267">
        <v>5.2448532749493904E-4</v>
      </c>
      <c r="V691" s="267">
        <v>5.2448532749488352E-4</v>
      </c>
      <c r="W691" s="267">
        <v>5.2448532749488352E-4</v>
      </c>
      <c r="X691" s="267">
        <v>5.2448532749488352E-4</v>
      </c>
      <c r="Y691" s="267">
        <v>5.2448532749493904E-4</v>
      </c>
      <c r="Z691" s="267">
        <v>5.244853274947725E-4</v>
      </c>
      <c r="AA691" s="267">
        <v>5.2448532749510557E-4</v>
      </c>
      <c r="BJ691" s="275"/>
    </row>
    <row r="692" spans="1:62" x14ac:dyDescent="0.25">
      <c r="A692" t="str">
        <f t="shared" si="20"/>
        <v>31. Verv. meubelen</v>
      </c>
      <c r="B692" s="275">
        <v>31</v>
      </c>
      <c r="C692" s="99" t="s">
        <v>159</v>
      </c>
      <c r="D692" s="270"/>
      <c r="E692" s="70">
        <v>29.340308452181088</v>
      </c>
      <c r="F692" s="70">
        <v>28.977381797306599</v>
      </c>
      <c r="G692" s="70">
        <v>28.452966738166207</v>
      </c>
      <c r="H692" s="70">
        <v>27.25601189177182</v>
      </c>
      <c r="I692" s="70">
        <v>19.796125660046815</v>
      </c>
      <c r="J692" s="70">
        <v>26.321528381222219</v>
      </c>
      <c r="K692" s="69">
        <v>31.795411020759069</v>
      </c>
      <c r="L692" s="69">
        <v>23.752905325103175</v>
      </c>
      <c r="M692" s="265">
        <v>27.122605925166017</v>
      </c>
      <c r="N692" s="70">
        <v>24.440677254634149</v>
      </c>
      <c r="O692" s="70">
        <v>24.949791039024255</v>
      </c>
      <c r="P692" s="70">
        <v>24.925801794667223</v>
      </c>
      <c r="Q692" s="70">
        <v>25.155969998314184</v>
      </c>
      <c r="R692" s="70">
        <v>25.298876830844328</v>
      </c>
      <c r="S692" s="70">
        <v>25.428957129483226</v>
      </c>
      <c r="T692" s="265">
        <v>25.590079640764621</v>
      </c>
      <c r="U692" s="70">
        <v>24.540803610023907</v>
      </c>
      <c r="V692" s="70">
        <v>24.947203551972382</v>
      </c>
      <c r="W692" s="70">
        <v>24.81895601081516</v>
      </c>
      <c r="X692" s="70">
        <v>24.9433542228671</v>
      </c>
      <c r="Y692" s="70">
        <v>24.980115429263964</v>
      </c>
      <c r="Z692" s="70">
        <v>25.00352062552475</v>
      </c>
      <c r="AA692" s="70">
        <v>25.05668803157365</v>
      </c>
      <c r="BJ692" s="275"/>
    </row>
    <row r="693" spans="1:62" x14ac:dyDescent="0.25">
      <c r="A693" t="str">
        <f t="shared" si="20"/>
        <v>31. Verv. meubelen</v>
      </c>
      <c r="B693" s="275">
        <v>31</v>
      </c>
      <c r="C693" s="99" t="s">
        <v>160</v>
      </c>
      <c r="D693" s="270"/>
      <c r="E693" s="70">
        <v>164.19042744345745</v>
      </c>
      <c r="F693" s="70">
        <v>149.53759048222179</v>
      </c>
      <c r="G693" s="70">
        <v>157.93289239996537</v>
      </c>
      <c r="H693" s="70">
        <v>155.37029797506861</v>
      </c>
      <c r="I693" s="70">
        <v>138.12875084928999</v>
      </c>
      <c r="J693" s="70">
        <v>120.20907912637705</v>
      </c>
      <c r="K693" s="69">
        <v>117.9728905310989</v>
      </c>
      <c r="L693" s="69">
        <v>118.32158815550977</v>
      </c>
      <c r="M693" s="265">
        <v>125.00520674534201</v>
      </c>
      <c r="N693" s="70">
        <v>125.49446472121461</v>
      </c>
      <c r="O693" s="70">
        <v>128.10858875667333</v>
      </c>
      <c r="P693" s="70">
        <v>127.98541224448884</v>
      </c>
      <c r="Q693" s="70">
        <v>129.16724674160957</v>
      </c>
      <c r="R693" s="70">
        <v>129.90102413519526</v>
      </c>
      <c r="S693" s="70">
        <v>130.56894169240488</v>
      </c>
      <c r="T693" s="265">
        <v>131.39625032616877</v>
      </c>
      <c r="U693" s="70">
        <v>126.60533161064171</v>
      </c>
      <c r="V693" s="70">
        <v>128.70193774606244</v>
      </c>
      <c r="W693" s="70">
        <v>128.04031220459783</v>
      </c>
      <c r="X693" s="70">
        <v>128.68207916296154</v>
      </c>
      <c r="Y693" s="70">
        <v>128.87172921681645</v>
      </c>
      <c r="Z693" s="70">
        <v>128.992475981311</v>
      </c>
      <c r="AA693" s="70">
        <v>129.2667651684406</v>
      </c>
      <c r="BJ693" s="275"/>
    </row>
    <row r="694" spans="1:62" x14ac:dyDescent="0.25">
      <c r="A694" t="str">
        <f t="shared" si="20"/>
        <v>31. Verv. meubelen</v>
      </c>
      <c r="B694" s="275">
        <v>31</v>
      </c>
      <c r="C694" s="99" t="s">
        <v>161</v>
      </c>
      <c r="D694" s="270"/>
      <c r="E694" s="70">
        <v>156.14797649351368</v>
      </c>
      <c r="F694" s="70">
        <v>155.44286411443736</v>
      </c>
      <c r="G694" s="70">
        <v>168.72939169663735</v>
      </c>
      <c r="H694" s="70">
        <v>177.02524650559855</v>
      </c>
      <c r="I694" s="70">
        <v>172.63231815398456</v>
      </c>
      <c r="J694" s="70">
        <v>166.98145800555881</v>
      </c>
      <c r="K694" s="69">
        <v>143.97065185132729</v>
      </c>
      <c r="L694" s="69">
        <v>144.83845848152876</v>
      </c>
      <c r="M694" s="265">
        <v>153.33835293762937</v>
      </c>
      <c r="N694" s="70">
        <v>144.67201026569484</v>
      </c>
      <c r="O694" s="70">
        <v>147.68561393446086</v>
      </c>
      <c r="P694" s="70">
        <v>147.5436140966606</v>
      </c>
      <c r="Q694" s="70">
        <v>148.90605165818678</v>
      </c>
      <c r="R694" s="70">
        <v>149.75196188102717</v>
      </c>
      <c r="S694" s="70">
        <v>150.5219478394352</v>
      </c>
      <c r="T694" s="265">
        <v>151.47568236009857</v>
      </c>
      <c r="U694" s="70">
        <v>146.38301722353833</v>
      </c>
      <c r="V694" s="70">
        <v>148.80714524506681</v>
      </c>
      <c r="W694" s="70">
        <v>148.04216369334512</v>
      </c>
      <c r="X694" s="70">
        <v>148.7841844481153</v>
      </c>
      <c r="Y694" s="70">
        <v>149.00346073566737</v>
      </c>
      <c r="Z694" s="70">
        <v>149.14306998815178</v>
      </c>
      <c r="AA694" s="70">
        <v>149.46020733373612</v>
      </c>
      <c r="BJ694" s="275"/>
    </row>
    <row r="695" spans="1:62" x14ac:dyDescent="0.25">
      <c r="A695" t="str">
        <f t="shared" si="20"/>
        <v>31. Verv. meubelen</v>
      </c>
      <c r="B695" s="275">
        <v>31</v>
      </c>
      <c r="C695" s="99" t="s">
        <v>162</v>
      </c>
      <c r="D695" s="270"/>
      <c r="E695" s="70">
        <v>153.47200523064635</v>
      </c>
      <c r="F695" s="70">
        <v>137.29955994157524</v>
      </c>
      <c r="G695" s="70">
        <v>141.91222418222424</v>
      </c>
      <c r="H695" s="70">
        <v>143.92631001202778</v>
      </c>
      <c r="I695" s="70">
        <v>145.59086146332194</v>
      </c>
      <c r="J695" s="70">
        <v>137.73336130963062</v>
      </c>
      <c r="K695" s="69">
        <v>128.49628548693838</v>
      </c>
      <c r="L695" s="69">
        <v>130.37744939224393</v>
      </c>
      <c r="M695" s="265">
        <v>133.88144610006188</v>
      </c>
      <c r="N695" s="70">
        <v>132.79265777626571</v>
      </c>
      <c r="O695" s="70">
        <v>130.58008130339516</v>
      </c>
      <c r="P695" s="70">
        <v>126.23841224940411</v>
      </c>
      <c r="Q695" s="70">
        <v>124.82100727132124</v>
      </c>
      <c r="R695" s="70">
        <v>122.95768921757352</v>
      </c>
      <c r="S695" s="70">
        <v>119.93548246189816</v>
      </c>
      <c r="T695" s="265">
        <v>120.87634513180222</v>
      </c>
      <c r="U695" s="70">
        <v>134.66388431613493</v>
      </c>
      <c r="V695" s="70">
        <v>131.86617924647331</v>
      </c>
      <c r="W695" s="70">
        <v>126.94845680470301</v>
      </c>
      <c r="X695" s="70">
        <v>124.99798130686693</v>
      </c>
      <c r="Y695" s="70">
        <v>122.61692572418579</v>
      </c>
      <c r="Z695" s="70">
        <v>119.10276148933731</v>
      </c>
      <c r="AA695" s="70">
        <v>119.53494296153069</v>
      </c>
      <c r="BJ695" s="275"/>
    </row>
    <row r="696" spans="1:62" x14ac:dyDescent="0.25">
      <c r="A696" t="str">
        <f t="shared" si="20"/>
        <v>31. Verv. meubelen</v>
      </c>
      <c r="B696" s="275">
        <v>31</v>
      </c>
      <c r="C696" s="99" t="s">
        <v>163</v>
      </c>
      <c r="D696" s="270"/>
      <c r="E696" s="70">
        <v>149.17098796565796</v>
      </c>
      <c r="F696" s="70">
        <v>143.06435549377014</v>
      </c>
      <c r="G696" s="70">
        <v>147.88692426751001</v>
      </c>
      <c r="H696" s="70">
        <v>148.4663579168722</v>
      </c>
      <c r="I696" s="70">
        <v>146.72261085048194</v>
      </c>
      <c r="J696" s="70">
        <v>140.58430176862277</v>
      </c>
      <c r="K696" s="69">
        <v>122.81071427722998</v>
      </c>
      <c r="L696" s="69">
        <v>121.14095120172642</v>
      </c>
      <c r="M696" s="265">
        <v>124.39384380637897</v>
      </c>
      <c r="N696" s="70">
        <v>116.17560537314189</v>
      </c>
      <c r="O696" s="70">
        <v>114.22388374486711</v>
      </c>
      <c r="P696" s="70">
        <v>114.25453658447861</v>
      </c>
      <c r="Q696" s="70">
        <v>113.87236687007385</v>
      </c>
      <c r="R696" s="70">
        <v>114.22979332941162</v>
      </c>
      <c r="S696" s="70">
        <v>115.04396549378559</v>
      </c>
      <c r="T696" s="265">
        <v>113.12711575480276</v>
      </c>
      <c r="U696" s="70">
        <v>117.92181462263191</v>
      </c>
      <c r="V696" s="70">
        <v>115.45574450263383</v>
      </c>
      <c r="W696" s="70">
        <v>115.00361464705817</v>
      </c>
      <c r="X696" s="70">
        <v>114.13945627127521</v>
      </c>
      <c r="Y696" s="70">
        <v>114.01874509776729</v>
      </c>
      <c r="Z696" s="70">
        <v>114.35104110831765</v>
      </c>
      <c r="AA696" s="70">
        <v>111.97534484012786</v>
      </c>
      <c r="BJ696" s="275"/>
    </row>
    <row r="697" spans="1:62" x14ac:dyDescent="0.25">
      <c r="A697" t="str">
        <f t="shared" si="20"/>
        <v>31. Verv. meubelen</v>
      </c>
      <c r="B697" s="275">
        <v>31</v>
      </c>
      <c r="C697" s="99" t="s">
        <v>164</v>
      </c>
      <c r="D697" s="270"/>
      <c r="E697" s="70">
        <v>145.98125241145129</v>
      </c>
      <c r="F697" s="70">
        <v>128.16590152837105</v>
      </c>
      <c r="G697" s="70">
        <v>130.63601881570267</v>
      </c>
      <c r="H697" s="70">
        <v>126.72976173549253</v>
      </c>
      <c r="I697" s="70">
        <v>126.57623890683342</v>
      </c>
      <c r="J697" s="70">
        <v>121.05767284700541</v>
      </c>
      <c r="K697" s="69">
        <v>106.67648958248263</v>
      </c>
      <c r="L697" s="69">
        <v>100.26632036017394</v>
      </c>
      <c r="M697" s="265">
        <v>105.25328273884938</v>
      </c>
      <c r="N697" s="70">
        <v>102.80091081003999</v>
      </c>
      <c r="O697" s="70">
        <v>100.64610738837537</v>
      </c>
      <c r="P697" s="70">
        <v>97.139747909303978</v>
      </c>
      <c r="Q697" s="70">
        <v>96.357009934871002</v>
      </c>
      <c r="R697" s="70">
        <v>93.289472411912058</v>
      </c>
      <c r="S697" s="70">
        <v>88.555992594755494</v>
      </c>
      <c r="T697" s="265">
        <v>87.06827367557807</v>
      </c>
      <c r="U697" s="70">
        <v>104.67415375781854</v>
      </c>
      <c r="V697" s="70">
        <v>102.05138255675453</v>
      </c>
      <c r="W697" s="70">
        <v>98.084028815614872</v>
      </c>
      <c r="X697" s="70">
        <v>96.886675286767741</v>
      </c>
      <c r="Y697" s="70">
        <v>93.409874652894331</v>
      </c>
      <c r="Z697" s="70">
        <v>88.299353064037092</v>
      </c>
      <c r="AA697" s="70">
        <v>86.452770250643425</v>
      </c>
      <c r="BJ697" s="275"/>
    </row>
    <row r="698" spans="1:62" x14ac:dyDescent="0.25">
      <c r="A698" t="str">
        <f t="shared" si="20"/>
        <v>31. Verv. meubelen</v>
      </c>
      <c r="B698" s="275">
        <v>31</v>
      </c>
      <c r="C698" s="99" t="s">
        <v>165</v>
      </c>
      <c r="D698" s="270"/>
      <c r="E698" s="70">
        <v>139.53890610433416</v>
      </c>
      <c r="F698" s="70">
        <v>129.59729266230369</v>
      </c>
      <c r="G698" s="70">
        <v>138.07348772562068</v>
      </c>
      <c r="H698" s="70">
        <v>141.19763074520858</v>
      </c>
      <c r="I698" s="70">
        <v>134.91594082342414</v>
      </c>
      <c r="J698" s="70">
        <v>118.86434324484981</v>
      </c>
      <c r="K698" s="69">
        <v>97.911431692007895</v>
      </c>
      <c r="L698" s="69">
        <v>88.337313106169745</v>
      </c>
      <c r="M698" s="265">
        <v>90.711520593992589</v>
      </c>
      <c r="N698" s="70">
        <v>86.705950610765541</v>
      </c>
      <c r="O698" s="70">
        <v>84.817205753143284</v>
      </c>
      <c r="P698" s="70">
        <v>83.749879073813105</v>
      </c>
      <c r="Q698" s="70">
        <v>78.83892736387881</v>
      </c>
      <c r="R698" s="70">
        <v>77.435360348624627</v>
      </c>
      <c r="S698" s="70">
        <v>77.13582333006481</v>
      </c>
      <c r="T698" s="265">
        <v>75.518984191823449</v>
      </c>
      <c r="U698" s="70">
        <v>88.651784243280403</v>
      </c>
      <c r="V698" s="70">
        <v>86.357875899723055</v>
      </c>
      <c r="W698" s="70">
        <v>84.914448552066105</v>
      </c>
      <c r="X698" s="70">
        <v>79.600817123597054</v>
      </c>
      <c r="Y698" s="70">
        <v>77.85662198776825</v>
      </c>
      <c r="Z698" s="70">
        <v>77.231019280981698</v>
      </c>
      <c r="AA698" s="70">
        <v>75.295877835581507</v>
      </c>
      <c r="BJ698" s="275"/>
    </row>
    <row r="699" spans="1:62" x14ac:dyDescent="0.25">
      <c r="A699" t="str">
        <f t="shared" si="20"/>
        <v>31. Verv. meubelen</v>
      </c>
      <c r="B699" s="275">
        <v>31</v>
      </c>
      <c r="C699" s="99" t="s">
        <v>166</v>
      </c>
      <c r="D699" s="266"/>
      <c r="E699" s="70">
        <v>100.70905410629085</v>
      </c>
      <c r="F699" s="70">
        <v>93.606139517856931</v>
      </c>
      <c r="G699" s="70">
        <v>107.88618098204104</v>
      </c>
      <c r="H699" s="70">
        <v>117.89058713715715</v>
      </c>
      <c r="I699" s="70">
        <v>119.12677050502136</v>
      </c>
      <c r="J699" s="70">
        <v>113.15651349246122</v>
      </c>
      <c r="K699" s="69">
        <v>96.014946895785499</v>
      </c>
      <c r="L699" s="69">
        <v>90.548491090040443</v>
      </c>
      <c r="M699" s="265">
        <v>97.612002776009703</v>
      </c>
      <c r="N699" s="70">
        <v>88.251455761156166</v>
      </c>
      <c r="O699" s="70">
        <v>80.654252555374867</v>
      </c>
      <c r="P699" s="70">
        <v>74.833016050028405</v>
      </c>
      <c r="Q699" s="70">
        <v>68.674776839071214</v>
      </c>
      <c r="R699" s="70">
        <v>64.264371799154603</v>
      </c>
      <c r="S699" s="70">
        <v>62.94858344238714</v>
      </c>
      <c r="T699" s="265">
        <v>61.55262167208955</v>
      </c>
      <c r="U699" s="70">
        <v>90.717305091632966</v>
      </c>
      <c r="V699" s="70">
        <v>82.561000482167898</v>
      </c>
      <c r="W699" s="70">
        <v>76.281695883553184</v>
      </c>
      <c r="X699" s="70">
        <v>69.711393038995652</v>
      </c>
      <c r="Y699" s="70">
        <v>64.961521035632131</v>
      </c>
      <c r="Z699" s="70">
        <v>63.365270631410205</v>
      </c>
      <c r="AA699" s="70">
        <v>61.700872022946363</v>
      </c>
      <c r="BJ699" s="275"/>
    </row>
    <row r="700" spans="1:62" x14ac:dyDescent="0.25">
      <c r="A700" t="str">
        <f t="shared" si="20"/>
        <v>31. Verv. meubelen</v>
      </c>
      <c r="B700" s="275">
        <v>31</v>
      </c>
      <c r="C700" s="99" t="s">
        <v>167</v>
      </c>
      <c r="D700" s="266"/>
      <c r="E700" s="70">
        <v>119.16680624508471</v>
      </c>
      <c r="F700" s="70">
        <v>110.45463424316148</v>
      </c>
      <c r="G700" s="70">
        <v>122.11926079107714</v>
      </c>
      <c r="H700" s="70">
        <v>130.02731216879295</v>
      </c>
      <c r="I700" s="70">
        <v>141.76746143942074</v>
      </c>
      <c r="J700" s="70">
        <v>143.71230041505009</v>
      </c>
      <c r="K700" s="69">
        <v>134.78899288894112</v>
      </c>
      <c r="L700" s="69">
        <v>132.77133870958724</v>
      </c>
      <c r="M700" s="265">
        <v>148.19474520233157</v>
      </c>
      <c r="N700" s="70">
        <v>136.60417709020408</v>
      </c>
      <c r="O700" s="70">
        <v>131.66254473622675</v>
      </c>
      <c r="P700" s="70">
        <v>127.90361686779246</v>
      </c>
      <c r="Q700" s="70">
        <v>126.1746034938938</v>
      </c>
      <c r="R700" s="70">
        <v>120.02507800003735</v>
      </c>
      <c r="S700" s="70">
        <v>111.51030151152426</v>
      </c>
      <c r="T700" s="265">
        <v>101.5713032974936</v>
      </c>
      <c r="U700" s="70">
        <v>139.12574728714347</v>
      </c>
      <c r="V700" s="70">
        <v>133.53194948529665</v>
      </c>
      <c r="W700" s="70">
        <v>129.1769970779952</v>
      </c>
      <c r="X700" s="70">
        <v>126.89769148602338</v>
      </c>
      <c r="Y700" s="70">
        <v>120.20794805736053</v>
      </c>
      <c r="Z700" s="70">
        <v>111.21300896889788</v>
      </c>
      <c r="AA700" s="70">
        <v>100.87674031338726</v>
      </c>
      <c r="BJ700" s="275"/>
    </row>
    <row r="701" spans="1:62" x14ac:dyDescent="0.25">
      <c r="A701" t="str">
        <f t="shared" si="20"/>
        <v>31. Verv. meubelen</v>
      </c>
      <c r="B701" s="275">
        <v>31</v>
      </c>
      <c r="C701" s="99" t="s">
        <v>168</v>
      </c>
      <c r="D701" s="266"/>
      <c r="E701" s="70">
        <v>69.373888684665616</v>
      </c>
      <c r="F701" s="70">
        <v>71.09012212920247</v>
      </c>
      <c r="G701" s="70">
        <v>81.249855255160199</v>
      </c>
      <c r="H701" s="70">
        <v>83.04214135598734</v>
      </c>
      <c r="I701" s="70">
        <v>82.91749944961019</v>
      </c>
      <c r="J701" s="70">
        <v>91.546005503884658</v>
      </c>
      <c r="K701" s="69">
        <v>92.984072884081016</v>
      </c>
      <c r="L701" s="69">
        <v>93.00228084220619</v>
      </c>
      <c r="M701" s="265">
        <v>92.974469976958503</v>
      </c>
      <c r="N701" s="70">
        <v>106.89274642090987</v>
      </c>
      <c r="O701" s="70">
        <v>111.75888097351778</v>
      </c>
      <c r="P701" s="70">
        <v>111.97491051316618</v>
      </c>
      <c r="Q701" s="70">
        <v>111.57498360680019</v>
      </c>
      <c r="R701" s="70">
        <v>110.03251569296371</v>
      </c>
      <c r="S701" s="70">
        <v>104.20209943555207</v>
      </c>
      <c r="T701" s="265">
        <v>100.89439988293651</v>
      </c>
      <c r="U701" s="70">
        <v>107.75759503345786</v>
      </c>
      <c r="V701" s="70">
        <v>112.19179929154487</v>
      </c>
      <c r="W701" s="70">
        <v>111.9384287816369</v>
      </c>
      <c r="X701" s="70">
        <v>111.07203488669784</v>
      </c>
      <c r="Y701" s="70">
        <v>109.07829809466865</v>
      </c>
      <c r="Z701" s="70">
        <v>102.86631776001232</v>
      </c>
      <c r="AA701" s="70">
        <v>99.184361166342597</v>
      </c>
      <c r="BJ701" s="275"/>
    </row>
    <row r="702" spans="1:62" x14ac:dyDescent="0.25">
      <c r="A702" t="str">
        <f t="shared" si="20"/>
        <v>31. Verv. meubelen</v>
      </c>
      <c r="B702" s="275">
        <v>31</v>
      </c>
      <c r="C702" s="99" t="s">
        <v>169</v>
      </c>
      <c r="D702" s="266"/>
      <c r="E702" s="70">
        <v>9.1812609576043105</v>
      </c>
      <c r="F702" s="70">
        <v>10.889094742637459</v>
      </c>
      <c r="G702" s="70">
        <v>11.968178333999898</v>
      </c>
      <c r="H702" s="70">
        <v>13.420085904120752</v>
      </c>
      <c r="I702" s="70">
        <v>13.351269379629247</v>
      </c>
      <c r="J702" s="70">
        <v>13.038091841154671</v>
      </c>
      <c r="K702" s="69">
        <v>14.076917044531793</v>
      </c>
      <c r="L702" s="69">
        <v>16.390409832580637</v>
      </c>
      <c r="M702" s="265">
        <v>17.168273294046553</v>
      </c>
      <c r="N702" s="70">
        <v>17.3993118799428</v>
      </c>
      <c r="O702" s="70">
        <v>18.260434652151861</v>
      </c>
      <c r="P702" s="70">
        <v>23.909328674726538</v>
      </c>
      <c r="Q702" s="70">
        <v>24.577809319990664</v>
      </c>
      <c r="R702" s="70">
        <v>27.15032594195474</v>
      </c>
      <c r="S702" s="70">
        <v>31.38347087668059</v>
      </c>
      <c r="T702" s="265">
        <v>31.902842130261106</v>
      </c>
      <c r="U702" s="70">
        <v>17.556552768951647</v>
      </c>
      <c r="V702" s="70">
        <v>18.348378829942387</v>
      </c>
      <c r="W702" s="70">
        <v>23.923977410305241</v>
      </c>
      <c r="X702" s="70">
        <v>24.489988777700724</v>
      </c>
      <c r="Y702" s="70">
        <v>26.940141801737738</v>
      </c>
      <c r="Z702" s="70">
        <v>31.010246376706839</v>
      </c>
      <c r="AA702" s="70">
        <v>31.391569696089583</v>
      </c>
      <c r="BJ702" s="275"/>
    </row>
    <row r="703" spans="1:62" x14ac:dyDescent="0.25">
      <c r="A703" t="str">
        <f t="shared" si="20"/>
        <v>31. Verv. meubelen</v>
      </c>
      <c r="B703" s="275">
        <v>31</v>
      </c>
      <c r="C703" s="99" t="s">
        <v>26</v>
      </c>
      <c r="D703" s="270"/>
      <c r="E703" s="70">
        <v>197.72195588735462</v>
      </c>
      <c r="F703" s="70">
        <v>192.43385111500143</v>
      </c>
      <c r="G703" s="70">
        <v>215.33729438023724</v>
      </c>
      <c r="H703" s="70">
        <v>226.48953942890103</v>
      </c>
      <c r="I703" s="70">
        <v>238.0362302686602</v>
      </c>
      <c r="J703" s="70">
        <v>248.29639776008943</v>
      </c>
      <c r="K703" s="69">
        <v>241.84998281755395</v>
      </c>
      <c r="L703" s="69">
        <v>242.16402938437409</v>
      </c>
      <c r="M703" s="265">
        <v>258.33748847333663</v>
      </c>
      <c r="N703" s="70">
        <v>260.89623539105673</v>
      </c>
      <c r="O703" s="70">
        <v>261.68186036189638</v>
      </c>
      <c r="P703" s="70">
        <v>263.78785605568521</v>
      </c>
      <c r="Q703" s="70">
        <v>262.32739642068464</v>
      </c>
      <c r="R703" s="70">
        <v>257.20791963495583</v>
      </c>
      <c r="S703" s="70">
        <v>247.09587182375691</v>
      </c>
      <c r="T703" s="265">
        <v>234.36854531069122</v>
      </c>
      <c r="U703" s="70">
        <v>264.43989508955298</v>
      </c>
      <c r="V703" s="70">
        <v>264.07212760678391</v>
      </c>
      <c r="W703" s="70">
        <v>265.03940326993734</v>
      </c>
      <c r="X703" s="70">
        <v>262.45971515042191</v>
      </c>
      <c r="Y703" s="70">
        <v>256.2263879537669</v>
      </c>
      <c r="Z703" s="70">
        <v>245.08957310561703</v>
      </c>
      <c r="AA703" s="70">
        <v>231.45267117581946</v>
      </c>
      <c r="BJ703" s="275"/>
    </row>
    <row r="704" spans="1:62" x14ac:dyDescent="0.25">
      <c r="A704" t="str">
        <f t="shared" si="20"/>
        <v>31. Verv. meubelen</v>
      </c>
      <c r="B704" s="275">
        <v>31</v>
      </c>
      <c r="C704" s="99" t="s">
        <v>19</v>
      </c>
      <c r="D704" s="270"/>
      <c r="E704" s="70">
        <v>1236.2728740948876</v>
      </c>
      <c r="F704" s="70">
        <v>1158.1249366528443</v>
      </c>
      <c r="G704" s="70">
        <v>1236.8473811881047</v>
      </c>
      <c r="H704" s="70">
        <v>1264.3517433480981</v>
      </c>
      <c r="I704" s="70">
        <v>1241.5258474810641</v>
      </c>
      <c r="J704" s="70">
        <v>1193.2046559358173</v>
      </c>
      <c r="K704" s="69">
        <v>1087.4988041551835</v>
      </c>
      <c r="L704" s="69">
        <v>1059.7475064968703</v>
      </c>
      <c r="M704" s="265">
        <v>1115.6557500967665</v>
      </c>
      <c r="N704" s="70">
        <v>1082.2299679639698</v>
      </c>
      <c r="O704" s="70">
        <v>1073.3473848372107</v>
      </c>
      <c r="P704" s="70">
        <v>1060.4582760585301</v>
      </c>
      <c r="Q704" s="70">
        <v>1048.1207530980114</v>
      </c>
      <c r="R704" s="70">
        <v>1034.3364695886987</v>
      </c>
      <c r="S704" s="70">
        <v>1017.2355658079715</v>
      </c>
      <c r="T704" s="265">
        <v>1000.9738980638193</v>
      </c>
      <c r="U704" s="70">
        <v>1098.5979895652558</v>
      </c>
      <c r="V704" s="70">
        <v>1084.8205968376383</v>
      </c>
      <c r="W704" s="70">
        <v>1067.1730798816909</v>
      </c>
      <c r="X704" s="70">
        <v>1050.2056560118685</v>
      </c>
      <c r="Y704" s="70">
        <v>1031.9453818337627</v>
      </c>
      <c r="Z704" s="70">
        <v>1010.5780852746884</v>
      </c>
      <c r="AA704" s="70">
        <v>990.19613962039955</v>
      </c>
      <c r="BJ704" s="275"/>
    </row>
    <row r="705" spans="1:62" x14ac:dyDescent="0.25">
      <c r="A705" t="str">
        <f t="shared" si="20"/>
        <v>31. Verv. meubelen</v>
      </c>
      <c r="B705" s="275">
        <v>31</v>
      </c>
      <c r="C705" s="99" t="s">
        <v>20</v>
      </c>
      <c r="D705" s="270"/>
      <c r="E705" s="267">
        <v>0.15993391105674207</v>
      </c>
      <c r="F705" s="267">
        <v>0.16615983735844966</v>
      </c>
      <c r="G705" s="267">
        <v>0.17410175067305889</v>
      </c>
      <c r="H705" s="267">
        <v>0.17913491290733682</v>
      </c>
      <c r="I705" s="267">
        <v>0.19172877532240887</v>
      </c>
      <c r="J705" s="267">
        <v>0.20809204567288023</v>
      </c>
      <c r="K705" s="333">
        <v>0.22239103334502841</v>
      </c>
      <c r="L705" s="333">
        <v>0.22851106315397521</v>
      </c>
      <c r="M705" s="268">
        <v>0.23155663245667824</v>
      </c>
      <c r="N705" s="267">
        <v>0.24107282473602934</v>
      </c>
      <c r="O705" s="267">
        <v>0.2437997837965426</v>
      </c>
      <c r="P705" s="267">
        <v>0.24874892488568395</v>
      </c>
      <c r="Q705" s="267">
        <v>0.25028356288653125</v>
      </c>
      <c r="R705" s="267">
        <v>0.24866948734509373</v>
      </c>
      <c r="S705" s="267">
        <v>0.24290919441800404</v>
      </c>
      <c r="T705" s="268">
        <v>0.2341405163151902</v>
      </c>
      <c r="U705" s="267">
        <v>0.24070669853874282</v>
      </c>
      <c r="V705" s="267">
        <v>0.24342469932501362</v>
      </c>
      <c r="W705" s="267">
        <v>0.24835653022593127</v>
      </c>
      <c r="X705" s="267">
        <v>0.24991268486127427</v>
      </c>
      <c r="Y705" s="267">
        <v>0.2482945245594817</v>
      </c>
      <c r="Z705" s="267">
        <v>0.24252413215451676</v>
      </c>
      <c r="AA705" s="267">
        <v>0.23374426733732662</v>
      </c>
      <c r="BJ705" s="275"/>
    </row>
    <row r="706" spans="1:62" x14ac:dyDescent="0.25">
      <c r="A706" t="str">
        <f t="shared" si="20"/>
        <v>31. Verv. meubelen</v>
      </c>
      <c r="B706" s="275">
        <v>31</v>
      </c>
      <c r="C706" s="99" t="s">
        <v>29</v>
      </c>
      <c r="D706" s="270"/>
      <c r="E706" s="70">
        <v>1090.2728740948876</v>
      </c>
      <c r="F706" s="70">
        <v>1131.1249366528443</v>
      </c>
      <c r="G706" s="70">
        <v>1057.8473811881047</v>
      </c>
      <c r="H706" s="70">
        <v>985.35174334809813</v>
      </c>
      <c r="I706" s="70">
        <v>919.52584748106415</v>
      </c>
      <c r="J706" s="70">
        <v>907.2046559358173</v>
      </c>
      <c r="K706" s="69">
        <v>968.49880415518351</v>
      </c>
      <c r="L706" s="69">
        <v>974.7475064968703</v>
      </c>
      <c r="M706" s="265">
        <v>909.92768806050935</v>
      </c>
      <c r="N706" s="70">
        <v>917.40749633811151</v>
      </c>
      <c r="O706" s="70">
        <v>911.92485345916543</v>
      </c>
      <c r="P706" s="70">
        <v>902.3655513259157</v>
      </c>
      <c r="Q706" s="70">
        <v>893.28914811686309</v>
      </c>
      <c r="R706" s="70">
        <v>882.69871433093181</v>
      </c>
      <c r="S706" s="70">
        <v>868.72577788441242</v>
      </c>
      <c r="T706" s="265">
        <v>855.52755410014367</v>
      </c>
      <c r="U706" s="70">
        <v>901.03947473682501</v>
      </c>
      <c r="V706" s="70">
        <v>892.1466925811942</v>
      </c>
      <c r="W706" s="70">
        <v>879.26301478699611</v>
      </c>
      <c r="X706" s="70">
        <v>866.941644727312</v>
      </c>
      <c r="Y706" s="70">
        <v>853.21255123641845</v>
      </c>
      <c r="Z706" s="70">
        <v>836.26440246581205</v>
      </c>
      <c r="AA706" s="70">
        <v>820.19234170121479</v>
      </c>
      <c r="BJ706" s="275"/>
    </row>
    <row r="707" spans="1:62" x14ac:dyDescent="0.25">
      <c r="A707" t="str">
        <f t="shared" ref="A707:A770" si="21">VLOOKUP(B707,$AU$3:$AV$70,2)</f>
        <v>32. Overige industrie</v>
      </c>
      <c r="B707" s="275">
        <v>32</v>
      </c>
      <c r="C707" s="99" t="s">
        <v>25</v>
      </c>
      <c r="D707" s="70">
        <v>4870</v>
      </c>
      <c r="E707" s="70">
        <v>4870</v>
      </c>
      <c r="F707" s="70">
        <v>4880</v>
      </c>
      <c r="G707" s="70">
        <v>4905</v>
      </c>
      <c r="H707" s="70">
        <v>5053</v>
      </c>
      <c r="I707" s="70">
        <v>5045</v>
      </c>
      <c r="J707" s="70">
        <v>5030</v>
      </c>
      <c r="K707" s="69">
        <v>5663</v>
      </c>
      <c r="L707" s="69">
        <v>5824</v>
      </c>
      <c r="M707" s="265">
        <v>5920.5985708407534</v>
      </c>
      <c r="N707" s="70">
        <v>6050.5089956490265</v>
      </c>
      <c r="O707" s="70">
        <v>6183.2699292820271</v>
      </c>
      <c r="P707" s="70">
        <v>6318.9439179177998</v>
      </c>
      <c r="Q707" s="70">
        <v>6457.5948801295108</v>
      </c>
      <c r="R707" s="70">
        <v>6599.2881369986744</v>
      </c>
      <c r="S707" s="70">
        <v>6744.0904428891645</v>
      </c>
      <c r="T707" s="265">
        <v>6892.0700168964458</v>
      </c>
      <c r="U707" s="70">
        <v>6034.2697431363931</v>
      </c>
      <c r="V707" s="70">
        <v>6150.1233189941795</v>
      </c>
      <c r="W707" s="70">
        <v>6268.2011989700095</v>
      </c>
      <c r="X707" s="70">
        <v>6388.5460880798719</v>
      </c>
      <c r="Y707" s="70">
        <v>6511.2015112449044</v>
      </c>
      <c r="Z707" s="70">
        <v>6636.2118290329627</v>
      </c>
      <c r="AA707" s="70">
        <v>6763.6222537024487</v>
      </c>
      <c r="BJ707" s="275"/>
    </row>
    <row r="708" spans="1:62" x14ac:dyDescent="0.25">
      <c r="A708" t="str">
        <f t="shared" si="21"/>
        <v>32. Overige industrie</v>
      </c>
      <c r="B708" s="275">
        <v>32</v>
      </c>
      <c r="C708" s="82" t="s">
        <v>154</v>
      </c>
      <c r="D708" s="266"/>
      <c r="E708" s="70">
        <v>0</v>
      </c>
      <c r="F708" s="70">
        <v>10</v>
      </c>
      <c r="G708" s="70">
        <v>25</v>
      </c>
      <c r="H708" s="70">
        <v>148</v>
      </c>
      <c r="I708" s="70">
        <v>-8</v>
      </c>
      <c r="J708" s="70">
        <v>-15</v>
      </c>
      <c r="K708" s="69">
        <v>633</v>
      </c>
      <c r="L708" s="69">
        <v>161</v>
      </c>
      <c r="M708" s="265">
        <v>96.598570840753382</v>
      </c>
      <c r="N708" s="70">
        <v>129.91042480827309</v>
      </c>
      <c r="O708" s="70">
        <v>132.7609336330006</v>
      </c>
      <c r="P708" s="70">
        <v>135.67398863577273</v>
      </c>
      <c r="Q708" s="70">
        <v>138.65096221171098</v>
      </c>
      <c r="R708" s="70">
        <v>141.69325686916363</v>
      </c>
      <c r="S708" s="70">
        <v>144.80230589049006</v>
      </c>
      <c r="T708" s="265">
        <v>147.97957400728137</v>
      </c>
      <c r="U708" s="70">
        <v>113.67117229563974</v>
      </c>
      <c r="V708" s="70">
        <v>115.85357585778638</v>
      </c>
      <c r="W708" s="70">
        <v>118.07787997583</v>
      </c>
      <c r="X708" s="70">
        <v>120.34488910986238</v>
      </c>
      <c r="Y708" s="70">
        <v>122.65542316503252</v>
      </c>
      <c r="Z708" s="70">
        <v>125.01031778805827</v>
      </c>
      <c r="AA708" s="70">
        <v>127.41042466948602</v>
      </c>
      <c r="BJ708" s="275"/>
    </row>
    <row r="709" spans="1:62" x14ac:dyDescent="0.25">
      <c r="A709" t="str">
        <f t="shared" si="21"/>
        <v>32. Overige industrie</v>
      </c>
      <c r="B709" s="275">
        <v>32</v>
      </c>
      <c r="C709" s="82" t="s">
        <v>155</v>
      </c>
      <c r="D709" s="266"/>
      <c r="E709" s="267">
        <v>1</v>
      </c>
      <c r="F709" s="267">
        <v>1.0020533880903491</v>
      </c>
      <c r="G709" s="267">
        <v>1.0051229508196722</v>
      </c>
      <c r="H709" s="267">
        <v>1.0301732925586136</v>
      </c>
      <c r="I709" s="267">
        <v>0.9984167821096378</v>
      </c>
      <c r="J709" s="267">
        <v>0.99702675916749262</v>
      </c>
      <c r="K709" s="333">
        <v>1.1258449304174951</v>
      </c>
      <c r="L709" s="333">
        <v>1.0284301606922126</v>
      </c>
      <c r="M709" s="268">
        <v>1.0165862930701843</v>
      </c>
      <c r="N709" s="267">
        <v>1.0219421099495056</v>
      </c>
      <c r="O709" s="267">
        <v>1.0219421099495052</v>
      </c>
      <c r="P709" s="267">
        <v>1.0219421099495047</v>
      </c>
      <c r="Q709" s="267">
        <v>1.0219421099495054</v>
      </c>
      <c r="R709" s="267">
        <v>1.0219421099495052</v>
      </c>
      <c r="S709" s="267">
        <v>1.0219421099495052</v>
      </c>
      <c r="T709" s="268">
        <v>1.0219421099495052</v>
      </c>
      <c r="U709" s="267">
        <v>1.0191992702993709</v>
      </c>
      <c r="V709" s="267">
        <v>1.0191992702993702</v>
      </c>
      <c r="W709" s="267">
        <v>1.0191992702993704</v>
      </c>
      <c r="X709" s="267">
        <v>1.0191992702993704</v>
      </c>
      <c r="Y709" s="267">
        <v>1.0191992702993706</v>
      </c>
      <c r="Z709" s="267">
        <v>1.0191992702993702</v>
      </c>
      <c r="AA709" s="267">
        <v>1.0191992702993709</v>
      </c>
      <c r="BJ709" s="275"/>
    </row>
    <row r="710" spans="1:62" x14ac:dyDescent="0.25">
      <c r="A710" t="str">
        <f t="shared" si="21"/>
        <v>32. Overige industrie</v>
      </c>
      <c r="B710" s="275">
        <v>32</v>
      </c>
      <c r="C710" s="82" t="s">
        <v>8</v>
      </c>
      <c r="D710" s="70">
        <v>14</v>
      </c>
      <c r="E710" s="70">
        <v>12</v>
      </c>
      <c r="F710" s="70">
        <v>12</v>
      </c>
      <c r="G710" s="70">
        <v>12</v>
      </c>
      <c r="H710" s="70">
        <v>12</v>
      </c>
      <c r="I710" s="70">
        <v>7</v>
      </c>
      <c r="J710" s="70">
        <v>5</v>
      </c>
      <c r="K710" s="69">
        <v>8</v>
      </c>
      <c r="L710" s="69">
        <v>27</v>
      </c>
      <c r="M710" s="265">
        <v>14.299448561282688</v>
      </c>
      <c r="N710" s="70">
        <v>14.754600506538996</v>
      </c>
      <c r="O710" s="70">
        <v>14.99414448162063</v>
      </c>
      <c r="P710" s="70">
        <v>15.624567789037535</v>
      </c>
      <c r="Q710" s="70">
        <v>16.193175555779611</v>
      </c>
      <c r="R710" s="70">
        <v>16.760682370384743</v>
      </c>
      <c r="S710" s="70">
        <v>17.235007288524411</v>
      </c>
      <c r="T710" s="265">
        <v>17.367881519980902</v>
      </c>
      <c r="U710" s="70">
        <v>14.71499992359286</v>
      </c>
      <c r="V710" s="70">
        <v>14.913765479989429</v>
      </c>
      <c r="W710" s="70">
        <v>15.499098555206873</v>
      </c>
      <c r="X710" s="70">
        <v>16.02002762186153</v>
      </c>
      <c r="Y710" s="70">
        <v>16.536962489590216</v>
      </c>
      <c r="Z710" s="70">
        <v>16.959315746153671</v>
      </c>
      <c r="AA710" s="70">
        <v>17.044195671289451</v>
      </c>
      <c r="BJ710" s="275"/>
    </row>
    <row r="711" spans="1:62" x14ac:dyDescent="0.25">
      <c r="A711" t="str">
        <f t="shared" si="21"/>
        <v>32. Overige industrie</v>
      </c>
      <c r="B711" s="275">
        <v>32</v>
      </c>
      <c r="C711" s="5" t="s">
        <v>9</v>
      </c>
      <c r="D711" s="70">
        <v>238</v>
      </c>
      <c r="E711" s="70">
        <v>241</v>
      </c>
      <c r="F711" s="70">
        <v>248</v>
      </c>
      <c r="G711" s="70">
        <v>228</v>
      </c>
      <c r="H711" s="70">
        <v>262</v>
      </c>
      <c r="I711" s="70">
        <v>226</v>
      </c>
      <c r="J711" s="70">
        <v>197</v>
      </c>
      <c r="K711" s="69">
        <v>217</v>
      </c>
      <c r="L711" s="69">
        <v>223</v>
      </c>
      <c r="M711" s="265">
        <v>272.87021107768794</v>
      </c>
      <c r="N711" s="70">
        <v>281.55567939083585</v>
      </c>
      <c r="O711" s="70">
        <v>286.12679377771474</v>
      </c>
      <c r="P711" s="70">
        <v>298.15688991924833</v>
      </c>
      <c r="Q711" s="70">
        <v>309.00738675249164</v>
      </c>
      <c r="R711" s="70">
        <v>319.83687459082807</v>
      </c>
      <c r="S711" s="70">
        <v>328.88821247826394</v>
      </c>
      <c r="T711" s="265">
        <v>331.42379414275479</v>
      </c>
      <c r="U711" s="70">
        <v>280.79999854195546</v>
      </c>
      <c r="V711" s="70">
        <v>284.59295594842217</v>
      </c>
      <c r="W711" s="70">
        <v>295.76261463147057</v>
      </c>
      <c r="X711" s="70">
        <v>305.70327938965119</v>
      </c>
      <c r="Y711" s="70">
        <v>315.56772457199679</v>
      </c>
      <c r="Z711" s="70">
        <v>323.62730965137274</v>
      </c>
      <c r="AA711" s="70">
        <v>325.24703666313815</v>
      </c>
      <c r="BJ711" s="275"/>
    </row>
    <row r="712" spans="1:62" x14ac:dyDescent="0.25">
      <c r="A712" t="str">
        <f t="shared" si="21"/>
        <v>32. Overige industrie</v>
      </c>
      <c r="B712" s="275">
        <v>32</v>
      </c>
      <c r="C712" s="5" t="s">
        <v>10</v>
      </c>
      <c r="D712" s="70">
        <v>490</v>
      </c>
      <c r="E712" s="70">
        <v>489</v>
      </c>
      <c r="F712" s="70">
        <v>518</v>
      </c>
      <c r="G712" s="70">
        <v>520</v>
      </c>
      <c r="H712" s="70">
        <v>534</v>
      </c>
      <c r="I712" s="70">
        <v>579</v>
      </c>
      <c r="J712" s="70">
        <v>581</v>
      </c>
      <c r="K712" s="69">
        <v>649</v>
      </c>
      <c r="L712" s="69">
        <v>703</v>
      </c>
      <c r="M712" s="265">
        <v>664.20282629150688</v>
      </c>
      <c r="N712" s="70">
        <v>685.34442536336633</v>
      </c>
      <c r="O712" s="70">
        <v>696.47113312335091</v>
      </c>
      <c r="P712" s="70">
        <v>725.75400656786269</v>
      </c>
      <c r="Q712" s="70">
        <v>752.16557650378138</v>
      </c>
      <c r="R712" s="70">
        <v>778.52600771796267</v>
      </c>
      <c r="S712" s="70">
        <v>800.55818258531269</v>
      </c>
      <c r="T712" s="265">
        <v>806.73012968498449</v>
      </c>
      <c r="U712" s="70">
        <v>683.50499645092339</v>
      </c>
      <c r="V712" s="70">
        <v>692.73756536868336</v>
      </c>
      <c r="W712" s="70">
        <v>719.92601821112294</v>
      </c>
      <c r="X712" s="70">
        <v>744.12293439894438</v>
      </c>
      <c r="Y712" s="70">
        <v>768.13432187885553</v>
      </c>
      <c r="Z712" s="70">
        <v>787.75243690620209</v>
      </c>
      <c r="AA712" s="70">
        <v>791.69507049301365</v>
      </c>
      <c r="BJ712" s="275"/>
    </row>
    <row r="713" spans="1:62" x14ac:dyDescent="0.25">
      <c r="A713" t="str">
        <f t="shared" si="21"/>
        <v>32. Overige industrie</v>
      </c>
      <c r="B713" s="275">
        <v>32</v>
      </c>
      <c r="C713" s="5" t="s">
        <v>11</v>
      </c>
      <c r="D713" s="70">
        <v>607</v>
      </c>
      <c r="E713" s="70">
        <v>587</v>
      </c>
      <c r="F713" s="70">
        <v>580</v>
      </c>
      <c r="G713" s="70">
        <v>612</v>
      </c>
      <c r="H713" s="70">
        <v>591</v>
      </c>
      <c r="I713" s="70">
        <v>588</v>
      </c>
      <c r="J713" s="70">
        <v>570</v>
      </c>
      <c r="K713" s="69">
        <v>750</v>
      </c>
      <c r="L713" s="69">
        <v>754</v>
      </c>
      <c r="M713" s="265">
        <v>780.98124688117002</v>
      </c>
      <c r="N713" s="70">
        <v>793.17690290472535</v>
      </c>
      <c r="O713" s="70">
        <v>811.49235176081697</v>
      </c>
      <c r="P713" s="70">
        <v>782.78454579305458</v>
      </c>
      <c r="Q713" s="70">
        <v>798.77035243044782</v>
      </c>
      <c r="R713" s="70">
        <v>816.44236364479798</v>
      </c>
      <c r="S713" s="70">
        <v>842.81096870671865</v>
      </c>
      <c r="T713" s="265">
        <v>869.42585773720759</v>
      </c>
      <c r="U713" s="70">
        <v>791.04805721211983</v>
      </c>
      <c r="V713" s="70">
        <v>807.14219059317986</v>
      </c>
      <c r="W713" s="70">
        <v>776.49858777225018</v>
      </c>
      <c r="X713" s="70">
        <v>790.22938183935389</v>
      </c>
      <c r="Y713" s="70">
        <v>805.54457414948865</v>
      </c>
      <c r="Z713" s="70">
        <v>829.32934656406928</v>
      </c>
      <c r="AA713" s="70">
        <v>853.22233594831164</v>
      </c>
      <c r="BJ713" s="275"/>
    </row>
    <row r="714" spans="1:62" x14ac:dyDescent="0.25">
      <c r="A714" t="str">
        <f t="shared" si="21"/>
        <v>32. Overige industrie</v>
      </c>
      <c r="B714" s="275">
        <v>32</v>
      </c>
      <c r="C714" s="5" t="s">
        <v>12</v>
      </c>
      <c r="D714" s="70">
        <v>624</v>
      </c>
      <c r="E714" s="70">
        <v>618</v>
      </c>
      <c r="F714" s="70">
        <v>614</v>
      </c>
      <c r="G714" s="70">
        <v>622</v>
      </c>
      <c r="H714" s="70">
        <v>662</v>
      </c>
      <c r="I714" s="70">
        <v>630</v>
      </c>
      <c r="J714" s="70">
        <v>630</v>
      </c>
      <c r="K714" s="69">
        <v>721</v>
      </c>
      <c r="L714" s="69">
        <v>714</v>
      </c>
      <c r="M714" s="265">
        <v>725.49047407645526</v>
      </c>
      <c r="N714" s="70">
        <v>771.91841851355434</v>
      </c>
      <c r="O714" s="70">
        <v>799.73946507881431</v>
      </c>
      <c r="P714" s="70">
        <v>853.04018126876235</v>
      </c>
      <c r="Q714" s="70">
        <v>863.98541768643111</v>
      </c>
      <c r="R714" s="70">
        <v>894.90239892824616</v>
      </c>
      <c r="S714" s="70">
        <v>908.87702620075459</v>
      </c>
      <c r="T714" s="265">
        <v>929.86413592229928</v>
      </c>
      <c r="U714" s="70">
        <v>769.84662949110873</v>
      </c>
      <c r="V714" s="70">
        <v>795.45230752561724</v>
      </c>
      <c r="W714" s="70">
        <v>846.19005271380661</v>
      </c>
      <c r="X714" s="70">
        <v>854.74712532725607</v>
      </c>
      <c r="Y714" s="70">
        <v>882.95733287504697</v>
      </c>
      <c r="Z714" s="70">
        <v>894.33861000029242</v>
      </c>
      <c r="AA714" s="70">
        <v>912.53422371294573</v>
      </c>
      <c r="BJ714" s="275"/>
    </row>
    <row r="715" spans="1:62" x14ac:dyDescent="0.25">
      <c r="A715" t="str">
        <f t="shared" si="21"/>
        <v>32. Overige industrie</v>
      </c>
      <c r="B715" s="275">
        <v>32</v>
      </c>
      <c r="C715" s="5" t="s">
        <v>13</v>
      </c>
      <c r="D715" s="70">
        <v>689</v>
      </c>
      <c r="E715" s="70">
        <v>668</v>
      </c>
      <c r="F715" s="70">
        <v>644</v>
      </c>
      <c r="G715" s="70">
        <v>605</v>
      </c>
      <c r="H715" s="70">
        <v>608</v>
      </c>
      <c r="I715" s="70">
        <v>590</v>
      </c>
      <c r="J715" s="70">
        <v>634</v>
      </c>
      <c r="K715" s="69">
        <v>737</v>
      </c>
      <c r="L715" s="69">
        <v>761</v>
      </c>
      <c r="M715" s="265">
        <v>784.0640675925431</v>
      </c>
      <c r="N715" s="70">
        <v>775.08634635971123</v>
      </c>
      <c r="O715" s="70">
        <v>781.29228610141956</v>
      </c>
      <c r="P715" s="70">
        <v>803.97643228075515</v>
      </c>
      <c r="Q715" s="70">
        <v>818.15064751738964</v>
      </c>
      <c r="R715" s="70">
        <v>831.31722847808112</v>
      </c>
      <c r="S715" s="70">
        <v>884.51758254546769</v>
      </c>
      <c r="T715" s="265">
        <v>916.39686442498987</v>
      </c>
      <c r="U715" s="70">
        <v>773.00605478313787</v>
      </c>
      <c r="V715" s="70">
        <v>777.10401820684444</v>
      </c>
      <c r="W715" s="70">
        <v>797.52029804791437</v>
      </c>
      <c r="X715" s="70">
        <v>809.40245024358182</v>
      </c>
      <c r="Y715" s="70">
        <v>820.22089080234605</v>
      </c>
      <c r="Z715" s="70">
        <v>870.36882052270278</v>
      </c>
      <c r="AA715" s="70">
        <v>899.317942251418</v>
      </c>
      <c r="BJ715" s="275"/>
    </row>
    <row r="716" spans="1:62" x14ac:dyDescent="0.25">
      <c r="A716" t="str">
        <f t="shared" si="21"/>
        <v>32. Overige industrie</v>
      </c>
      <c r="B716" s="275">
        <v>32</v>
      </c>
      <c r="C716" s="5" t="s">
        <v>14</v>
      </c>
      <c r="D716" s="70">
        <v>797</v>
      </c>
      <c r="E716" s="70">
        <v>781</v>
      </c>
      <c r="F716" s="70">
        <v>798</v>
      </c>
      <c r="G716" s="70">
        <v>771</v>
      </c>
      <c r="H716" s="70">
        <v>744</v>
      </c>
      <c r="I716" s="70">
        <v>712</v>
      </c>
      <c r="J716" s="70">
        <v>646</v>
      </c>
      <c r="K716" s="69">
        <v>694</v>
      </c>
      <c r="L716" s="69">
        <v>692</v>
      </c>
      <c r="M716" s="265">
        <v>714.18679813475433</v>
      </c>
      <c r="N716" s="70">
        <v>741.29511600070475</v>
      </c>
      <c r="O716" s="70">
        <v>781.29228610141956</v>
      </c>
      <c r="P716" s="70">
        <v>830.73847718330444</v>
      </c>
      <c r="Q716" s="70">
        <v>872.00650246601333</v>
      </c>
      <c r="R716" s="70">
        <v>898.43490839769936</v>
      </c>
      <c r="S716" s="70">
        <v>888.14761366398511</v>
      </c>
      <c r="T716" s="265">
        <v>895.25880920758834</v>
      </c>
      <c r="U716" s="70">
        <v>739.30551833482673</v>
      </c>
      <c r="V716" s="70">
        <v>777.10401820684444</v>
      </c>
      <c r="W716" s="70">
        <v>824.06743695658281</v>
      </c>
      <c r="X716" s="70">
        <v>862.68244346689903</v>
      </c>
      <c r="Y716" s="70">
        <v>886.44269076797468</v>
      </c>
      <c r="Z716" s="70">
        <v>873.94078558640751</v>
      </c>
      <c r="AA716" s="70">
        <v>878.57383774901075</v>
      </c>
      <c r="BJ716" s="275"/>
    </row>
    <row r="717" spans="1:62" x14ac:dyDescent="0.25">
      <c r="A717" t="str">
        <f t="shared" si="21"/>
        <v>32. Overige industrie</v>
      </c>
      <c r="B717" s="275">
        <v>32</v>
      </c>
      <c r="C717" s="5" t="s">
        <v>15</v>
      </c>
      <c r="D717" s="70">
        <v>652</v>
      </c>
      <c r="E717" s="70">
        <v>667</v>
      </c>
      <c r="F717" s="70">
        <v>701</v>
      </c>
      <c r="G717" s="70">
        <v>762</v>
      </c>
      <c r="H717" s="70">
        <v>793</v>
      </c>
      <c r="I717" s="70">
        <v>782</v>
      </c>
      <c r="J717" s="70">
        <v>788</v>
      </c>
      <c r="K717" s="69">
        <v>847</v>
      </c>
      <c r="L717" s="69">
        <v>797</v>
      </c>
      <c r="M717" s="265">
        <v>783.2895674482769</v>
      </c>
      <c r="N717" s="70">
        <v>760.98510021800712</v>
      </c>
      <c r="O717" s="70">
        <v>733.53159337839338</v>
      </c>
      <c r="P717" s="70">
        <v>733.41320693910882</v>
      </c>
      <c r="Q717" s="70">
        <v>737.49866410216327</v>
      </c>
      <c r="R717" s="70">
        <v>761.65123456792003</v>
      </c>
      <c r="S717" s="70">
        <v>791.6109415693918</v>
      </c>
      <c r="T717" s="265">
        <v>834.10661365694159</v>
      </c>
      <c r="U717" s="70">
        <v>758.94265565513172</v>
      </c>
      <c r="V717" s="70">
        <v>729.59935588308485</v>
      </c>
      <c r="W717" s="70">
        <v>727.52371326489197</v>
      </c>
      <c r="X717" s="70">
        <v>729.61285013585655</v>
      </c>
      <c r="Y717" s="70">
        <v>751.48479148171259</v>
      </c>
      <c r="Z717" s="70">
        <v>778.94831614746431</v>
      </c>
      <c r="AA717" s="70">
        <v>818.56133792310641</v>
      </c>
      <c r="BJ717" s="275"/>
    </row>
    <row r="718" spans="1:62" x14ac:dyDescent="0.25">
      <c r="A718" t="str">
        <f t="shared" si="21"/>
        <v>32. Overige industrie</v>
      </c>
      <c r="B718" s="275">
        <v>32</v>
      </c>
      <c r="C718" s="5" t="s">
        <v>16</v>
      </c>
      <c r="D718" s="70">
        <v>537</v>
      </c>
      <c r="E718" s="70">
        <v>553</v>
      </c>
      <c r="F718" s="70">
        <v>497</v>
      </c>
      <c r="G718" s="70">
        <v>530</v>
      </c>
      <c r="H718" s="70">
        <v>569</v>
      </c>
      <c r="I718" s="70">
        <v>629</v>
      </c>
      <c r="J718" s="70">
        <v>648</v>
      </c>
      <c r="K718" s="69">
        <v>670</v>
      </c>
      <c r="L718" s="69">
        <v>763</v>
      </c>
      <c r="M718" s="265">
        <v>773.06303170927356</v>
      </c>
      <c r="N718" s="70">
        <v>787.33072026837931</v>
      </c>
      <c r="O718" s="70">
        <v>788.95204502987224</v>
      </c>
      <c r="P718" s="70">
        <v>784.61014824908796</v>
      </c>
      <c r="Q718" s="70">
        <v>742.49090792342963</v>
      </c>
      <c r="R718" s="70">
        <v>727.47108189208234</v>
      </c>
      <c r="S718" s="70">
        <v>707.69807639170165</v>
      </c>
      <c r="T718" s="265">
        <v>684.06336654608322</v>
      </c>
      <c r="U718" s="70">
        <v>785.21756542692947</v>
      </c>
      <c r="V718" s="70">
        <v>784.72271552113443</v>
      </c>
      <c r="W718" s="70">
        <v>778.3095301785122</v>
      </c>
      <c r="X718" s="70">
        <v>734.55171364883881</v>
      </c>
      <c r="Y718" s="70">
        <v>717.76087200170753</v>
      </c>
      <c r="Z718" s="70">
        <v>696.37772294206309</v>
      </c>
      <c r="AA718" s="70">
        <v>671.31445234463308</v>
      </c>
      <c r="BJ718" s="275"/>
    </row>
    <row r="719" spans="1:62" x14ac:dyDescent="0.25">
      <c r="A719" t="str">
        <f t="shared" si="21"/>
        <v>32. Overige industrie</v>
      </c>
      <c r="B719" s="275">
        <v>32</v>
      </c>
      <c r="C719" s="5" t="s">
        <v>17</v>
      </c>
      <c r="D719" s="70">
        <v>183</v>
      </c>
      <c r="E719" s="70">
        <v>211</v>
      </c>
      <c r="F719" s="70">
        <v>214</v>
      </c>
      <c r="G719" s="70">
        <v>187</v>
      </c>
      <c r="H719" s="70">
        <v>221</v>
      </c>
      <c r="I719" s="70">
        <v>227</v>
      </c>
      <c r="J719" s="70">
        <v>264</v>
      </c>
      <c r="K719" s="69">
        <v>301</v>
      </c>
      <c r="L719" s="69">
        <v>323</v>
      </c>
      <c r="M719" s="265">
        <v>329.8364716335301</v>
      </c>
      <c r="N719" s="70">
        <v>354.64310779513499</v>
      </c>
      <c r="O719" s="70">
        <v>363.59056234871463</v>
      </c>
      <c r="P719" s="70">
        <v>359.76291808171806</v>
      </c>
      <c r="Q719" s="70">
        <v>400.96828769117644</v>
      </c>
      <c r="R719" s="70">
        <v>398.82016430547344</v>
      </c>
      <c r="S719" s="70">
        <v>406.92559185921021</v>
      </c>
      <c r="T719" s="265">
        <v>404.45812294865476</v>
      </c>
      <c r="U719" s="70">
        <v>353.69126407694677</v>
      </c>
      <c r="V719" s="70">
        <v>361.64146505677229</v>
      </c>
      <c r="W719" s="70">
        <v>356.87393079567914</v>
      </c>
      <c r="X719" s="70">
        <v>396.68087474111979</v>
      </c>
      <c r="Y719" s="70">
        <v>393.49675338191128</v>
      </c>
      <c r="Z719" s="70">
        <v>400.41640145553311</v>
      </c>
      <c r="AA719" s="70">
        <v>396.92022198841596</v>
      </c>
      <c r="BJ719" s="275"/>
    </row>
    <row r="720" spans="1:62" x14ac:dyDescent="0.25">
      <c r="A720" t="str">
        <f t="shared" si="21"/>
        <v>32. Overige industrie</v>
      </c>
      <c r="B720" s="275">
        <v>32</v>
      </c>
      <c r="C720" s="5" t="s">
        <v>156</v>
      </c>
      <c r="D720" s="70">
        <v>39</v>
      </c>
      <c r="E720" s="70">
        <v>43</v>
      </c>
      <c r="F720" s="70">
        <v>54</v>
      </c>
      <c r="G720" s="70">
        <v>56</v>
      </c>
      <c r="H720" s="70">
        <v>57</v>
      </c>
      <c r="I720" s="70">
        <v>75</v>
      </c>
      <c r="J720" s="70">
        <v>67</v>
      </c>
      <c r="K720" s="69">
        <v>69</v>
      </c>
      <c r="L720" s="69">
        <v>67</v>
      </c>
      <c r="M720" s="265">
        <v>78.314427434270954</v>
      </c>
      <c r="N720" s="70">
        <v>84.418578328065678</v>
      </c>
      <c r="O720" s="70">
        <v>125.78726809988798</v>
      </c>
      <c r="P720" s="70">
        <v>131.08254384586067</v>
      </c>
      <c r="Q720" s="70">
        <v>146.35796150040568</v>
      </c>
      <c r="R720" s="70">
        <v>155.12519210519793</v>
      </c>
      <c r="S720" s="70">
        <v>166.82123959983454</v>
      </c>
      <c r="T720" s="265">
        <v>202.9744411049592</v>
      </c>
      <c r="U720" s="70">
        <v>84.192003239719739</v>
      </c>
      <c r="V720" s="70">
        <v>125.11296120360733</v>
      </c>
      <c r="W720" s="70">
        <v>130.02991784257054</v>
      </c>
      <c r="X720" s="70">
        <v>144.79300726650865</v>
      </c>
      <c r="Y720" s="70">
        <v>153.05459684427234</v>
      </c>
      <c r="Z720" s="70">
        <v>164.15276351070108</v>
      </c>
      <c r="AA720" s="70">
        <v>199.1915989571622</v>
      </c>
      <c r="BJ720" s="275"/>
    </row>
    <row r="721" spans="1:62" x14ac:dyDescent="0.25">
      <c r="A721" t="str">
        <f t="shared" si="21"/>
        <v>32. Overige industrie</v>
      </c>
      <c r="B721" s="275">
        <v>32</v>
      </c>
      <c r="C721" s="5" t="s">
        <v>6</v>
      </c>
      <c r="D721" s="70">
        <v>759</v>
      </c>
      <c r="E721" s="70">
        <v>807</v>
      </c>
      <c r="F721" s="70">
        <v>765</v>
      </c>
      <c r="G721" s="70">
        <v>773</v>
      </c>
      <c r="H721" s="70">
        <v>847</v>
      </c>
      <c r="I721" s="70">
        <v>931</v>
      </c>
      <c r="J721" s="70">
        <v>979</v>
      </c>
      <c r="K721" s="69">
        <v>1040</v>
      </c>
      <c r="L721" s="69">
        <v>1153</v>
      </c>
      <c r="M721" s="265">
        <v>1181.2139307770747</v>
      </c>
      <c r="N721" s="70">
        <v>1226.3924063915799</v>
      </c>
      <c r="O721" s="70">
        <v>1278.3298754784748</v>
      </c>
      <c r="P721" s="70">
        <v>1275.4556101766668</v>
      </c>
      <c r="Q721" s="70">
        <v>1289.8171571150117</v>
      </c>
      <c r="R721" s="70">
        <v>1281.4164383027537</v>
      </c>
      <c r="S721" s="70">
        <v>1281.4449078507464</v>
      </c>
      <c r="T721" s="265">
        <v>1291.4959305996972</v>
      </c>
      <c r="U721" s="70">
        <v>1223.1008327435959</v>
      </c>
      <c r="V721" s="70">
        <v>1271.4771417815139</v>
      </c>
      <c r="W721" s="70">
        <v>1265.2133788167619</v>
      </c>
      <c r="X721" s="70">
        <v>1276.0255956564674</v>
      </c>
      <c r="Y721" s="70">
        <v>1264.312222227891</v>
      </c>
      <c r="Z721" s="70">
        <v>1260.9468879082972</v>
      </c>
      <c r="AA721" s="70">
        <v>1267.4262732902112</v>
      </c>
      <c r="BJ721" s="275"/>
    </row>
    <row r="722" spans="1:62" x14ac:dyDescent="0.25">
      <c r="A722" t="str">
        <f t="shared" si="21"/>
        <v>32. Overige industrie</v>
      </c>
      <c r="B722" s="275">
        <v>32</v>
      </c>
      <c r="C722" s="5" t="s">
        <v>157</v>
      </c>
      <c r="D722" s="267">
        <v>1.0308358126275206</v>
      </c>
      <c r="E722" s="266"/>
      <c r="F722" s="266"/>
      <c r="G722" s="266"/>
      <c r="H722" s="266"/>
      <c r="I722" s="266"/>
      <c r="J722" s="266"/>
      <c r="K722" s="334"/>
      <c r="L722" s="334"/>
      <c r="M722" s="269"/>
      <c r="N722" s="266"/>
      <c r="O722" s="266"/>
      <c r="P722" s="266"/>
      <c r="Q722" s="266"/>
      <c r="R722" s="266"/>
      <c r="S722" s="266"/>
      <c r="T722" s="269"/>
      <c r="U722" s="266"/>
      <c r="V722" s="266"/>
      <c r="W722" s="266"/>
      <c r="X722" s="266"/>
      <c r="Y722" s="266"/>
      <c r="Z722" s="266"/>
      <c r="AA722" s="266"/>
      <c r="BJ722" s="275"/>
    </row>
    <row r="723" spans="1:62" x14ac:dyDescent="0.25">
      <c r="A723" t="str">
        <f t="shared" si="21"/>
        <v>32. Overige industrie</v>
      </c>
      <c r="B723" s="275">
        <v>32</v>
      </c>
      <c r="C723" s="5" t="s">
        <v>158</v>
      </c>
      <c r="D723" s="266"/>
      <c r="E723" s="267">
        <v>1.5417906313760277E-2</v>
      </c>
      <c r="F723" s="267">
        <v>1.4391212268585751E-2</v>
      </c>
      <c r="G723" s="267">
        <v>1.2856430903924188E-2</v>
      </c>
      <c r="H723" s="267">
        <v>3.312600344534955E-4</v>
      </c>
      <c r="I723" s="267">
        <v>1.6209515258941376E-2</v>
      </c>
      <c r="J723" s="267">
        <v>1.6904526730013969E-2</v>
      </c>
      <c r="K723" s="333">
        <v>-4.7504558894987281E-2</v>
      </c>
      <c r="L723" s="333">
        <v>1.2028259676539754E-3</v>
      </c>
      <c r="M723" s="268">
        <v>7.1247597786681105E-3</v>
      </c>
      <c r="N723" s="267">
        <v>4.4468513390074627E-3</v>
      </c>
      <c r="O723" s="267">
        <v>4.4468513390076847E-3</v>
      </c>
      <c r="P723" s="267">
        <v>4.4468513390079067E-3</v>
      </c>
      <c r="Q723" s="267">
        <v>4.4468513390075737E-3</v>
      </c>
      <c r="R723" s="267">
        <v>4.4468513390076847E-3</v>
      </c>
      <c r="S723" s="267">
        <v>4.4468513390076847E-3</v>
      </c>
      <c r="T723" s="268">
        <v>4.4468513390076847E-3</v>
      </c>
      <c r="U723" s="267">
        <v>5.8182711640748508E-3</v>
      </c>
      <c r="V723" s="267">
        <v>5.8182711640751839E-3</v>
      </c>
      <c r="W723" s="267">
        <v>5.8182711640750728E-3</v>
      </c>
      <c r="X723" s="267">
        <v>5.8182711640750728E-3</v>
      </c>
      <c r="Y723" s="267">
        <v>5.8182711640749618E-3</v>
      </c>
      <c r="Z723" s="267">
        <v>5.8182711640751839E-3</v>
      </c>
      <c r="AA723" s="267">
        <v>5.8182711640748508E-3</v>
      </c>
      <c r="BJ723" s="275"/>
    </row>
    <row r="724" spans="1:62" x14ac:dyDescent="0.25">
      <c r="A724" t="str">
        <f t="shared" si="21"/>
        <v>32. Overige industrie</v>
      </c>
      <c r="B724" s="275">
        <v>32</v>
      </c>
      <c r="C724" s="5" t="s">
        <v>159</v>
      </c>
      <c r="D724" s="270"/>
      <c r="E724" s="70">
        <v>5.4578986186758689</v>
      </c>
      <c r="F724" s="70">
        <v>4.6658784874657933</v>
      </c>
      <c r="G724" s="70">
        <v>4.6474611110898545</v>
      </c>
      <c r="H724" s="70">
        <v>4.4971590606562062</v>
      </c>
      <c r="I724" s="70">
        <v>4.6876981233500601</v>
      </c>
      <c r="J724" s="70">
        <v>2.7393556522517102</v>
      </c>
      <c r="K724" s="69">
        <v>1.6346371806262152</v>
      </c>
      <c r="L724" s="69">
        <v>3.0050785679030745</v>
      </c>
      <c r="M724" s="265">
        <v>10.302032379570258</v>
      </c>
      <c r="N724" s="70">
        <v>5.4177585744720478</v>
      </c>
      <c r="O724" s="70">
        <v>5.5902060184089235</v>
      </c>
      <c r="P724" s="70">
        <v>5.6809641633401622</v>
      </c>
      <c r="Q724" s="70">
        <v>5.9198182187722495</v>
      </c>
      <c r="R724" s="70">
        <v>6.1352516734663922</v>
      </c>
      <c r="S724" s="70">
        <v>6.3502680006849905</v>
      </c>
      <c r="T724" s="265">
        <v>6.5299796784691875</v>
      </c>
      <c r="U724" s="70">
        <v>5.4373691217165216</v>
      </c>
      <c r="V724" s="70">
        <v>5.5953826378482203</v>
      </c>
      <c r="W724" s="70">
        <v>5.6709632935762855</v>
      </c>
      <c r="X724" s="70">
        <v>5.8935363512341965</v>
      </c>
      <c r="Y724" s="70">
        <v>6.0916197674927703</v>
      </c>
      <c r="Z724" s="70">
        <v>6.2881843885465551</v>
      </c>
      <c r="AA724" s="70">
        <v>6.4487843267786111</v>
      </c>
      <c r="BJ724" s="275"/>
    </row>
    <row r="725" spans="1:62" x14ac:dyDescent="0.25">
      <c r="A725" t="str">
        <f t="shared" si="21"/>
        <v>32. Overige industrie</v>
      </c>
      <c r="B725" s="275">
        <v>32</v>
      </c>
      <c r="C725" s="5" t="s">
        <v>160</v>
      </c>
      <c r="D725" s="270"/>
      <c r="E725" s="70">
        <v>62.895061793962533</v>
      </c>
      <c r="F725" s="70">
        <v>63.440423425638031</v>
      </c>
      <c r="G725" s="70">
        <v>64.902465547531691</v>
      </c>
      <c r="H725" s="70">
        <v>56.812656787072086</v>
      </c>
      <c r="I725" s="70">
        <v>69.444822510100423</v>
      </c>
      <c r="J725" s="70">
        <v>60.059858421785655</v>
      </c>
      <c r="K725" s="69">
        <v>39.664472561484381</v>
      </c>
      <c r="L725" s="69">
        <v>54.260825082919595</v>
      </c>
      <c r="M725" s="265">
        <v>57.081715633824217</v>
      </c>
      <c r="N725" s="70">
        <v>69.116362835406818</v>
      </c>
      <c r="O725" s="70">
        <v>71.31633906936834</v>
      </c>
      <c r="P725" s="70">
        <v>72.474174507974482</v>
      </c>
      <c r="Q725" s="70">
        <v>75.521324603908965</v>
      </c>
      <c r="R725" s="70">
        <v>78.269689378169247</v>
      </c>
      <c r="S725" s="70">
        <v>81.012732701952899</v>
      </c>
      <c r="T725" s="265">
        <v>83.30538147113559</v>
      </c>
      <c r="U725" s="70">
        <v>69.490582452549077</v>
      </c>
      <c r="V725" s="70">
        <v>71.510024396909984</v>
      </c>
      <c r="W725" s="70">
        <v>72.475959147911567</v>
      </c>
      <c r="X725" s="70">
        <v>75.320483966563245</v>
      </c>
      <c r="Y725" s="70">
        <v>77.852026641314282</v>
      </c>
      <c r="Z725" s="70">
        <v>80.364158832604645</v>
      </c>
      <c r="AA725" s="70">
        <v>82.416655729498331</v>
      </c>
      <c r="BJ725" s="275"/>
    </row>
    <row r="726" spans="1:62" x14ac:dyDescent="0.25">
      <c r="A726" t="str">
        <f t="shared" si="21"/>
        <v>32. Overige industrie</v>
      </c>
      <c r="B726" s="275">
        <v>32</v>
      </c>
      <c r="C726" s="5" t="s">
        <v>161</v>
      </c>
      <c r="D726" s="270"/>
      <c r="E726" s="70">
        <v>88.01445818910689</v>
      </c>
      <c r="F726" s="70">
        <v>87.332783457773459</v>
      </c>
      <c r="G726" s="70">
        <v>91.717011537617893</v>
      </c>
      <c r="H726" s="70">
        <v>85.558042421159612</v>
      </c>
      <c r="I726" s="70">
        <v>96.340516468528904</v>
      </c>
      <c r="J726" s="70">
        <v>104.86151095875147</v>
      </c>
      <c r="K726" s="69">
        <v>67.802048137944396</v>
      </c>
      <c r="L726" s="69">
        <v>107.34866462013287</v>
      </c>
      <c r="M726" s="265">
        <v>120.44372228571213</v>
      </c>
      <c r="N726" s="70">
        <v>112.01799812269714</v>
      </c>
      <c r="O726" s="70">
        <v>115.58353490061968</v>
      </c>
      <c r="P726" s="70">
        <v>117.46005737181862</v>
      </c>
      <c r="Q726" s="70">
        <v>122.39862241956011</v>
      </c>
      <c r="R726" s="70">
        <v>126.85294130287184</v>
      </c>
      <c r="S726" s="70">
        <v>131.29863562602083</v>
      </c>
      <c r="T726" s="265">
        <v>135.0143682685775</v>
      </c>
      <c r="U726" s="70">
        <v>112.9288990465391</v>
      </c>
      <c r="V726" s="70">
        <v>116.21068698695258</v>
      </c>
      <c r="W726" s="70">
        <v>117.78042412444</v>
      </c>
      <c r="X726" s="70">
        <v>122.40305131712816</v>
      </c>
      <c r="Y726" s="70">
        <v>126.51705233797408</v>
      </c>
      <c r="Z726" s="70">
        <v>130.59950945100098</v>
      </c>
      <c r="AA726" s="70">
        <v>133.9350148775228</v>
      </c>
      <c r="BJ726" s="275"/>
    </row>
    <row r="727" spans="1:62" x14ac:dyDescent="0.25">
      <c r="A727" t="str">
        <f t="shared" si="21"/>
        <v>32. Overige industrie</v>
      </c>
      <c r="B727" s="275">
        <v>32</v>
      </c>
      <c r="C727" s="5" t="s">
        <v>162</v>
      </c>
      <c r="D727" s="270"/>
      <c r="E727" s="70">
        <v>96.5898498869755</v>
      </c>
      <c r="F727" s="70">
        <v>92.804648360976159</v>
      </c>
      <c r="G727" s="70">
        <v>90.80777578527001</v>
      </c>
      <c r="H727" s="70">
        <v>88.152455394410225</v>
      </c>
      <c r="I727" s="70">
        <v>94.511665076392021</v>
      </c>
      <c r="J727" s="70">
        <v>94.440577176324879</v>
      </c>
      <c r="K727" s="69">
        <v>54.836360293247893</v>
      </c>
      <c r="L727" s="69">
        <v>108.68364429599133</v>
      </c>
      <c r="M727" s="265">
        <v>113.72842849240794</v>
      </c>
      <c r="N727" s="70">
        <v>115.70670702993095</v>
      </c>
      <c r="O727" s="70">
        <v>117.51356116911897</v>
      </c>
      <c r="P727" s="70">
        <v>120.22709658802523</v>
      </c>
      <c r="Q727" s="70">
        <v>115.97387577401814</v>
      </c>
      <c r="R727" s="70">
        <v>118.34226176614874</v>
      </c>
      <c r="S727" s="70">
        <v>120.96046832664454</v>
      </c>
      <c r="T727" s="265">
        <v>124.86712354131431</v>
      </c>
      <c r="U727" s="70">
        <v>116.77776019490963</v>
      </c>
      <c r="V727" s="70">
        <v>118.28301985056737</v>
      </c>
      <c r="W727" s="70">
        <v>120.68952686469062</v>
      </c>
      <c r="X727" s="70">
        <v>116.10748175666632</v>
      </c>
      <c r="Y727" s="70">
        <v>118.1606058019071</v>
      </c>
      <c r="Z727" s="70">
        <v>120.45064011716654</v>
      </c>
      <c r="AA727" s="70">
        <v>124.00710509044495</v>
      </c>
      <c r="BJ727" s="275"/>
    </row>
    <row r="728" spans="1:62" x14ac:dyDescent="0.25">
      <c r="A728" t="str">
        <f t="shared" si="21"/>
        <v>32. Overige industrie</v>
      </c>
      <c r="B728" s="275">
        <v>32</v>
      </c>
      <c r="C728" s="5" t="s">
        <v>163</v>
      </c>
      <c r="D728" s="270"/>
      <c r="E728" s="70">
        <v>89.581758151862374</v>
      </c>
      <c r="F728" s="70">
        <v>88.085898172791985</v>
      </c>
      <c r="G728" s="70">
        <v>86.573407151635465</v>
      </c>
      <c r="H728" s="70">
        <v>79.910743146416038</v>
      </c>
      <c r="I728" s="70">
        <v>95.561102648204894</v>
      </c>
      <c r="J728" s="70">
        <v>91.379692073254716</v>
      </c>
      <c r="K728" s="69">
        <v>50.801968129503926</v>
      </c>
      <c r="L728" s="69">
        <v>93.258054678618848</v>
      </c>
      <c r="M728" s="265">
        <v>96.580897413094405</v>
      </c>
      <c r="N728" s="70">
        <v>96.192386481332647</v>
      </c>
      <c r="O728" s="70">
        <v>102.34824232563247</v>
      </c>
      <c r="P728" s="70">
        <v>106.03701972402288</v>
      </c>
      <c r="Q728" s="70">
        <v>113.10413262857467</v>
      </c>
      <c r="R728" s="70">
        <v>114.55535555876999</v>
      </c>
      <c r="S728" s="70">
        <v>118.65462124828115</v>
      </c>
      <c r="T728" s="265">
        <v>120.50750946055012</v>
      </c>
      <c r="U728" s="70">
        <v>97.18733850037863</v>
      </c>
      <c r="V728" s="70">
        <v>103.12932787845725</v>
      </c>
      <c r="W728" s="70">
        <v>106.55948690547871</v>
      </c>
      <c r="X728" s="70">
        <v>113.35635963165439</v>
      </c>
      <c r="Y728" s="70">
        <v>114.502672563901</v>
      </c>
      <c r="Z728" s="70">
        <v>118.28173664272764</v>
      </c>
      <c r="AA728" s="70">
        <v>119.80638248173153</v>
      </c>
      <c r="BJ728" s="275"/>
    </row>
    <row r="729" spans="1:62" x14ac:dyDescent="0.25">
      <c r="A729" t="str">
        <f t="shared" si="21"/>
        <v>32. Overige industrie</v>
      </c>
      <c r="B729" s="275">
        <v>32</v>
      </c>
      <c r="C729" s="5" t="s">
        <v>164</v>
      </c>
      <c r="D729" s="270"/>
      <c r="E729" s="70">
        <v>80.530610894322621</v>
      </c>
      <c r="F729" s="70">
        <v>77.390290405991067</v>
      </c>
      <c r="G729" s="70">
        <v>73.621401731484681</v>
      </c>
      <c r="H729" s="70">
        <v>61.585234430722139</v>
      </c>
      <c r="I729" s="70">
        <v>71.544594934966412</v>
      </c>
      <c r="J729" s="70">
        <v>69.836555142324585</v>
      </c>
      <c r="K729" s="69">
        <v>34.20934473109461</v>
      </c>
      <c r="L729" s="69">
        <v>75.664356944739353</v>
      </c>
      <c r="M729" s="265">
        <v>82.63491677936311</v>
      </c>
      <c r="N729" s="70">
        <v>83.039729261098472</v>
      </c>
      <c r="O729" s="70">
        <v>82.088904486223996</v>
      </c>
      <c r="P729" s="70">
        <v>82.746171637293216</v>
      </c>
      <c r="Q729" s="70">
        <v>85.148635205142753</v>
      </c>
      <c r="R729" s="70">
        <v>86.649817371738862</v>
      </c>
      <c r="S729" s="70">
        <v>88.044281629777458</v>
      </c>
      <c r="T729" s="265">
        <v>93.678697465099418</v>
      </c>
      <c r="U729" s="70">
        <v>84.11501026751786</v>
      </c>
      <c r="V729" s="70">
        <v>82.928697950136367</v>
      </c>
      <c r="W729" s="70">
        <v>83.36833069152614</v>
      </c>
      <c r="X729" s="70">
        <v>85.558605261471826</v>
      </c>
      <c r="Y729" s="70">
        <v>86.833331900849089</v>
      </c>
      <c r="Z729" s="70">
        <v>87.993942718627338</v>
      </c>
      <c r="AA729" s="70">
        <v>93.37385208786327</v>
      </c>
      <c r="BJ729" s="275"/>
    </row>
    <row r="730" spans="1:62" x14ac:dyDescent="0.25">
      <c r="A730" t="str">
        <f t="shared" si="21"/>
        <v>32. Overige industrie</v>
      </c>
      <c r="B730" s="275">
        <v>32</v>
      </c>
      <c r="C730" s="5" t="s">
        <v>165</v>
      </c>
      <c r="D730" s="270"/>
      <c r="E730" s="70">
        <v>88.377260485228604</v>
      </c>
      <c r="F730" s="70">
        <v>85.801213982040565</v>
      </c>
      <c r="G730" s="70">
        <v>86.444090511548566</v>
      </c>
      <c r="H730" s="70">
        <v>73.86238371628464</v>
      </c>
      <c r="I730" s="70">
        <v>83.089185161877325</v>
      </c>
      <c r="J730" s="70">
        <v>80.010304935221768</v>
      </c>
      <c r="K730" s="69">
        <v>30.985350051632985</v>
      </c>
      <c r="L730" s="69">
        <v>67.090592178006304</v>
      </c>
      <c r="M730" s="265">
        <v>70.995225729181954</v>
      </c>
      <c r="N730" s="70">
        <v>71.358936941125506</v>
      </c>
      <c r="O730" s="70">
        <v>74.067501073406575</v>
      </c>
      <c r="P730" s="70">
        <v>78.063872255980556</v>
      </c>
      <c r="Q730" s="70">
        <v>83.004355110894849</v>
      </c>
      <c r="R730" s="70">
        <v>87.127705502591709</v>
      </c>
      <c r="S730" s="70">
        <v>89.768335317171136</v>
      </c>
      <c r="T730" s="265">
        <v>88.740466392521284</v>
      </c>
      <c r="U730" s="70">
        <v>72.338386874888911</v>
      </c>
      <c r="V730" s="70">
        <v>74.882605984484172</v>
      </c>
      <c r="W730" s="70">
        <v>78.711131678565252</v>
      </c>
      <c r="X730" s="70">
        <v>83.46795155168337</v>
      </c>
      <c r="Y730" s="70">
        <v>87.379179380894087</v>
      </c>
      <c r="Z730" s="70">
        <v>89.785801802363267</v>
      </c>
      <c r="AA730" s="70">
        <v>88.519511728030423</v>
      </c>
      <c r="BJ730" s="275"/>
    </row>
    <row r="731" spans="1:62" x14ac:dyDescent="0.25">
      <c r="A731" t="str">
        <f t="shared" si="21"/>
        <v>32. Overige industrie</v>
      </c>
      <c r="B731" s="275">
        <v>32</v>
      </c>
      <c r="C731" s="5" t="s">
        <v>166</v>
      </c>
      <c r="D731" s="266"/>
      <c r="E731" s="70">
        <v>56.812287238188347</v>
      </c>
      <c r="F731" s="70">
        <v>57.43451345817477</v>
      </c>
      <c r="G731" s="70">
        <v>59.286328059744825</v>
      </c>
      <c r="H731" s="70">
        <v>54.901157859554004</v>
      </c>
      <c r="I731" s="70">
        <v>69.726125924024558</v>
      </c>
      <c r="J731" s="70">
        <v>69.302427687386597</v>
      </c>
      <c r="K731" s="69">
        <v>19.079800396630265</v>
      </c>
      <c r="L731" s="69">
        <v>61.763519110568105</v>
      </c>
      <c r="M731" s="265">
        <v>62.837283881525586</v>
      </c>
      <c r="N731" s="70">
        <v>59.658744604417258</v>
      </c>
      <c r="O731" s="70">
        <v>57.959939246440889</v>
      </c>
      <c r="P731" s="70">
        <v>55.868960608265468</v>
      </c>
      <c r="Q731" s="70">
        <v>55.859943781488234</v>
      </c>
      <c r="R731" s="70">
        <v>56.171109990782995</v>
      </c>
      <c r="S731" s="70">
        <v>58.010674939478584</v>
      </c>
      <c r="T731" s="265">
        <v>60.292536696231785</v>
      </c>
      <c r="U731" s="70">
        <v>60.732963445984289</v>
      </c>
      <c r="V731" s="70">
        <v>58.845206777945769</v>
      </c>
      <c r="W731" s="70">
        <v>56.570051297136899</v>
      </c>
      <c r="X731" s="70">
        <v>56.409114738683428</v>
      </c>
      <c r="Y731" s="70">
        <v>56.571097584479809</v>
      </c>
      <c r="Z731" s="70">
        <v>58.266955501467109</v>
      </c>
      <c r="AA731" s="70">
        <v>60.396361163100579</v>
      </c>
      <c r="BJ731" s="275"/>
    </row>
    <row r="732" spans="1:62" x14ac:dyDescent="0.25">
      <c r="A732" t="str">
        <f t="shared" si="21"/>
        <v>32. Overige industrie</v>
      </c>
      <c r="B732" s="275">
        <v>32</v>
      </c>
      <c r="C732" s="5" t="s">
        <v>167</v>
      </c>
      <c r="D732" s="266"/>
      <c r="E732" s="70">
        <v>54.434660216028831</v>
      </c>
      <c r="F732" s="70">
        <v>55.488787726470896</v>
      </c>
      <c r="G732" s="70">
        <v>49.106883643781352</v>
      </c>
      <c r="H732" s="70">
        <v>45.729161111623419</v>
      </c>
      <c r="I732" s="70">
        <v>58.128864340684032</v>
      </c>
      <c r="J732" s="70">
        <v>64.695608033037971</v>
      </c>
      <c r="K732" s="69">
        <v>24.912759900386483</v>
      </c>
      <c r="L732" s="69">
        <v>58.392511335221094</v>
      </c>
      <c r="M732" s="265">
        <v>71.016176018361548</v>
      </c>
      <c r="N732" s="70">
        <v>69.882600031690686</v>
      </c>
      <c r="O732" s="70">
        <v>71.172356664792531</v>
      </c>
      <c r="P732" s="70">
        <v>71.318919603623669</v>
      </c>
      <c r="Q732" s="70">
        <v>70.926425041518229</v>
      </c>
      <c r="R732" s="70">
        <v>67.11897092123958</v>
      </c>
      <c r="S732" s="70">
        <v>65.761223296478036</v>
      </c>
      <c r="T732" s="265">
        <v>63.973802377187234</v>
      </c>
      <c r="U732" s="70">
        <v>70.942793999403492</v>
      </c>
      <c r="V732" s="70">
        <v>72.058196684982875</v>
      </c>
      <c r="W732" s="70">
        <v>72.012785077536222</v>
      </c>
      <c r="X732" s="70">
        <v>71.424257017106669</v>
      </c>
      <c r="Y732" s="70">
        <v>67.408670141784683</v>
      </c>
      <c r="Z732" s="70">
        <v>65.867800676826377</v>
      </c>
      <c r="AA732" s="70">
        <v>63.905502291605472</v>
      </c>
      <c r="BJ732" s="275"/>
    </row>
    <row r="733" spans="1:62" x14ac:dyDescent="0.25">
      <c r="A733" t="str">
        <f t="shared" si="21"/>
        <v>32. Overige industrie</v>
      </c>
      <c r="B733" s="275">
        <v>32</v>
      </c>
      <c r="C733" s="5" t="s">
        <v>168</v>
      </c>
      <c r="D733" s="266"/>
      <c r="E733" s="70">
        <v>44.124515131258327</v>
      </c>
      <c r="F733" s="70">
        <v>50.659174620378053</v>
      </c>
      <c r="G733" s="70">
        <v>51.051004033274765</v>
      </c>
      <c r="H733" s="70">
        <v>42.267782553121037</v>
      </c>
      <c r="I733" s="70">
        <v>53.461928331027593</v>
      </c>
      <c r="J733" s="70">
        <v>55.071151002771778</v>
      </c>
      <c r="K733" s="69">
        <v>47.043507407033808</v>
      </c>
      <c r="L733" s="69">
        <v>68.297649091826145</v>
      </c>
      <c r="M733" s="265">
        <v>75.202288463681299</v>
      </c>
      <c r="N733" s="70">
        <v>75.910714152519432</v>
      </c>
      <c r="O733" s="70">
        <v>81.619874990382755</v>
      </c>
      <c r="P733" s="70">
        <v>83.679100465496717</v>
      </c>
      <c r="Q733" s="70">
        <v>82.798181480429548</v>
      </c>
      <c r="R733" s="70">
        <v>92.281453656127127</v>
      </c>
      <c r="S733" s="70">
        <v>91.787070547161491</v>
      </c>
      <c r="T733" s="265">
        <v>93.652506443526804</v>
      </c>
      <c r="U733" s="70">
        <v>76.363058428747934</v>
      </c>
      <c r="V733" s="70">
        <v>81.885870688231066</v>
      </c>
      <c r="W733" s="70">
        <v>83.72648479295998</v>
      </c>
      <c r="X733" s="70">
        <v>82.622715111160161</v>
      </c>
      <c r="Y733" s="70">
        <v>91.838736527230125</v>
      </c>
      <c r="Z733" s="70">
        <v>91.101555328943505</v>
      </c>
      <c r="AA733" s="70">
        <v>92.703577954080629</v>
      </c>
      <c r="BJ733" s="275"/>
    </row>
    <row r="734" spans="1:62" x14ac:dyDescent="0.25">
      <c r="A734" t="str">
        <f t="shared" si="21"/>
        <v>32. Overige industrie</v>
      </c>
      <c r="B734" s="275">
        <v>32</v>
      </c>
      <c r="C734" s="5" t="s">
        <v>169</v>
      </c>
      <c r="D734" s="266"/>
      <c r="E734" s="70">
        <v>9.9004998450179809</v>
      </c>
      <c r="F734" s="70">
        <v>10.871787882615783</v>
      </c>
      <c r="G734" s="70">
        <v>13.570064728662979</v>
      </c>
      <c r="H734" s="70">
        <v>13.3712501499231</v>
      </c>
      <c r="I734" s="70">
        <v>14.51508302182468</v>
      </c>
      <c r="J734" s="70">
        <v>19.150919310099759</v>
      </c>
      <c r="K734" s="69">
        <v>12.792745846814034</v>
      </c>
      <c r="L734" s="69">
        <v>16.53542841268894</v>
      </c>
      <c r="M734" s="265">
        <v>16.452910197948945</v>
      </c>
      <c r="N734" s="70">
        <v>19.02162802606313</v>
      </c>
      <c r="O734" s="70">
        <v>20.504252512007014</v>
      </c>
      <c r="P734" s="70">
        <v>30.552207333941347</v>
      </c>
      <c r="Q734" s="70">
        <v>31.838365821403457</v>
      </c>
      <c r="R734" s="70">
        <v>35.548580172537967</v>
      </c>
      <c r="S734" s="70">
        <v>37.678034538057553</v>
      </c>
      <c r="T734" s="265">
        <v>40.518863132569976</v>
      </c>
      <c r="U734" s="70">
        <v>19.129029984435292</v>
      </c>
      <c r="V734" s="70">
        <v>20.564682743469856</v>
      </c>
      <c r="W734" s="70">
        <v>30.56000873292442</v>
      </c>
      <c r="X734" s="70">
        <v>31.761021292938818</v>
      </c>
      <c r="Y734" s="70">
        <v>35.367043701650559</v>
      </c>
      <c r="Z734" s="70">
        <v>37.385014079902788</v>
      </c>
      <c r="AA734" s="70">
        <v>40.095844892176196</v>
      </c>
      <c r="BJ734" s="275"/>
    </row>
    <row r="735" spans="1:62" x14ac:dyDescent="0.25">
      <c r="A735" t="str">
        <f t="shared" si="21"/>
        <v>32. Overige industrie</v>
      </c>
      <c r="B735" s="275">
        <v>32</v>
      </c>
      <c r="C735" s="5" t="s">
        <v>26</v>
      </c>
      <c r="D735" s="270"/>
      <c r="E735" s="70">
        <v>108.45967519230513</v>
      </c>
      <c r="F735" s="70">
        <v>117.01975022946472</v>
      </c>
      <c r="G735" s="70">
        <v>113.72795240571911</v>
      </c>
      <c r="H735" s="70">
        <v>101.36819381466756</v>
      </c>
      <c r="I735" s="70">
        <v>126.1058756935363</v>
      </c>
      <c r="J735" s="70">
        <v>138.91767834590951</v>
      </c>
      <c r="K735" s="69">
        <v>84.749013154234319</v>
      </c>
      <c r="L735" s="69">
        <v>143.22558883973616</v>
      </c>
      <c r="M735" s="265">
        <v>162.6713746799918</v>
      </c>
      <c r="N735" s="70">
        <v>164.81494221027324</v>
      </c>
      <c r="O735" s="70">
        <v>173.29648416718229</v>
      </c>
      <c r="P735" s="70">
        <v>185.55022740306174</v>
      </c>
      <c r="Q735" s="70">
        <v>185.56297234335125</v>
      </c>
      <c r="R735" s="70">
        <v>194.9490047499047</v>
      </c>
      <c r="S735" s="70">
        <v>195.22632838169707</v>
      </c>
      <c r="T735" s="265">
        <v>198.14517195328401</v>
      </c>
      <c r="U735" s="70">
        <v>166.43488241258672</v>
      </c>
      <c r="V735" s="70">
        <v>174.50875011668381</v>
      </c>
      <c r="W735" s="70">
        <v>186.29927860342062</v>
      </c>
      <c r="X735" s="70">
        <v>185.80799342120562</v>
      </c>
      <c r="Y735" s="70">
        <v>194.61445037066539</v>
      </c>
      <c r="Z735" s="70">
        <v>194.35437008567268</v>
      </c>
      <c r="AA735" s="70">
        <v>196.70492513786229</v>
      </c>
      <c r="BJ735" s="275"/>
    </row>
    <row r="736" spans="1:62" x14ac:dyDescent="0.25">
      <c r="A736" t="str">
        <f t="shared" si="21"/>
        <v>32. Overige industrie</v>
      </c>
      <c r="B736" s="275">
        <v>32</v>
      </c>
      <c r="C736" s="5" t="s">
        <v>19</v>
      </c>
      <c r="D736" s="270"/>
      <c r="E736" s="70">
        <v>676.71886045062797</v>
      </c>
      <c r="F736" s="70">
        <v>673.97539998031664</v>
      </c>
      <c r="G736" s="70">
        <v>671.72789384164207</v>
      </c>
      <c r="H736" s="70">
        <v>606.64802663094247</v>
      </c>
      <c r="I736" s="70">
        <v>711.01158654098094</v>
      </c>
      <c r="J736" s="70">
        <v>711.54796039321093</v>
      </c>
      <c r="K736" s="69">
        <v>383.76299463639901</v>
      </c>
      <c r="L736" s="69">
        <v>714.30032431861571</v>
      </c>
      <c r="M736" s="265">
        <v>777.27559727467133</v>
      </c>
      <c r="N736" s="70">
        <v>777.32356606075416</v>
      </c>
      <c r="O736" s="70">
        <v>799.76471245640221</v>
      </c>
      <c r="P736" s="70">
        <v>824.10854425978255</v>
      </c>
      <c r="Q736" s="70">
        <v>842.49368008571128</v>
      </c>
      <c r="R736" s="70">
        <v>869.05313729444435</v>
      </c>
      <c r="S736" s="70">
        <v>889.32634617170868</v>
      </c>
      <c r="T736" s="265">
        <v>911.08123492718323</v>
      </c>
      <c r="U736" s="70">
        <v>785.44319231707084</v>
      </c>
      <c r="V736" s="70">
        <v>805.89370257998553</v>
      </c>
      <c r="W736" s="70">
        <v>828.12515260674604</v>
      </c>
      <c r="X736" s="70">
        <v>844.32457799629071</v>
      </c>
      <c r="Y736" s="70">
        <v>868.52203634947773</v>
      </c>
      <c r="Z736" s="70">
        <v>886.38529954017679</v>
      </c>
      <c r="AA736" s="70">
        <v>905.6085926228327</v>
      </c>
      <c r="BJ736" s="275"/>
    </row>
    <row r="737" spans="1:62" x14ac:dyDescent="0.25">
      <c r="A737" t="str">
        <f t="shared" si="21"/>
        <v>32. Overige industrie</v>
      </c>
      <c r="B737" s="275">
        <v>32</v>
      </c>
      <c r="C737" s="5" t="s">
        <v>20</v>
      </c>
      <c r="D737" s="270"/>
      <c r="E737" s="267">
        <v>0.16027287183939529</v>
      </c>
      <c r="F737" s="267">
        <v>0.17362614456385539</v>
      </c>
      <c r="G737" s="267">
        <v>0.16930658001308213</v>
      </c>
      <c r="H737" s="267">
        <v>0.16709556343176807</v>
      </c>
      <c r="I737" s="267">
        <v>0.17736121053530521</v>
      </c>
      <c r="J737" s="267">
        <v>0.19523304974290381</v>
      </c>
      <c r="K737" s="333">
        <v>0.22083685592075081</v>
      </c>
      <c r="L737" s="333">
        <v>0.20051172309961038</v>
      </c>
      <c r="M737" s="268">
        <v>0.20928403676940274</v>
      </c>
      <c r="N737" s="267">
        <v>0.21202874762372972</v>
      </c>
      <c r="O737" s="267">
        <v>0.21668433411486537</v>
      </c>
      <c r="P737" s="267">
        <v>0.22515265579453939</v>
      </c>
      <c r="Q737" s="267">
        <v>0.22025443837688249</v>
      </c>
      <c r="R737" s="267">
        <v>0.22432345777707483</v>
      </c>
      <c r="S737" s="267">
        <v>0.21952158419919712</v>
      </c>
      <c r="T737" s="268">
        <v>0.21748353972971515</v>
      </c>
      <c r="U737" s="267">
        <v>0.21189932517156457</v>
      </c>
      <c r="V737" s="267">
        <v>0.21654065487546564</v>
      </c>
      <c r="W737" s="267">
        <v>0.22496512515891309</v>
      </c>
      <c r="X737" s="267">
        <v>0.22006701956036381</v>
      </c>
      <c r="Y737" s="267">
        <v>0.22407543185508308</v>
      </c>
      <c r="Z737" s="267">
        <v>0.21926623804173692</v>
      </c>
      <c r="AA737" s="267">
        <v>0.21720744120609933</v>
      </c>
      <c r="BJ737" s="275"/>
    </row>
    <row r="738" spans="1:62" x14ac:dyDescent="0.25">
      <c r="A738" t="str">
        <f t="shared" si="21"/>
        <v>32. Overige industrie</v>
      </c>
      <c r="B738" s="275">
        <v>32</v>
      </c>
      <c r="C738" s="5" t="s">
        <v>29</v>
      </c>
      <c r="D738" s="270"/>
      <c r="E738" s="70">
        <v>676.71886045062797</v>
      </c>
      <c r="F738" s="70">
        <v>673.97539998031664</v>
      </c>
      <c r="G738" s="70">
        <v>671.72789384164207</v>
      </c>
      <c r="H738" s="70">
        <v>606.64802663094247</v>
      </c>
      <c r="I738" s="70">
        <v>703.01158654098094</v>
      </c>
      <c r="J738" s="70">
        <v>696.54796039321093</v>
      </c>
      <c r="K738" s="69">
        <v>383.76299463639901</v>
      </c>
      <c r="L738" s="69">
        <v>714.30032431861571</v>
      </c>
      <c r="M738" s="265">
        <v>777.27559727467133</v>
      </c>
      <c r="N738" s="70">
        <v>777.32356606075416</v>
      </c>
      <c r="O738" s="70">
        <v>799.76471245640221</v>
      </c>
      <c r="P738" s="70">
        <v>824.10854425978255</v>
      </c>
      <c r="Q738" s="70">
        <v>842.49368008571128</v>
      </c>
      <c r="R738" s="70">
        <v>869.05313729444435</v>
      </c>
      <c r="S738" s="70">
        <v>889.32634617170868</v>
      </c>
      <c r="T738" s="265">
        <v>911.08123492718323</v>
      </c>
      <c r="U738" s="70">
        <v>785.44319231707084</v>
      </c>
      <c r="V738" s="70">
        <v>805.89370257998553</v>
      </c>
      <c r="W738" s="70">
        <v>828.12515260674604</v>
      </c>
      <c r="X738" s="70">
        <v>844.32457799629071</v>
      </c>
      <c r="Y738" s="70">
        <v>868.52203634947773</v>
      </c>
      <c r="Z738" s="70">
        <v>886.38529954017679</v>
      </c>
      <c r="AA738" s="70">
        <v>905.6085926228327</v>
      </c>
      <c r="BJ738" s="275"/>
    </row>
    <row r="739" spans="1:62" x14ac:dyDescent="0.25">
      <c r="A739" t="str">
        <f t="shared" si="21"/>
        <v>33. Reparatie en installatie van machines en apparaten</v>
      </c>
      <c r="B739" s="275">
        <v>33</v>
      </c>
      <c r="C739" s="5" t="s">
        <v>25</v>
      </c>
      <c r="D739" s="70">
        <v>9864</v>
      </c>
      <c r="E739" s="70">
        <v>9222</v>
      </c>
      <c r="F739" s="70">
        <v>9504</v>
      </c>
      <c r="G739" s="70">
        <v>9724</v>
      </c>
      <c r="H739" s="70">
        <v>9957</v>
      </c>
      <c r="I739" s="70">
        <v>10095</v>
      </c>
      <c r="J739" s="70">
        <v>10027</v>
      </c>
      <c r="K739" s="69">
        <v>10148</v>
      </c>
      <c r="L739" s="69">
        <v>10339</v>
      </c>
      <c r="M739" s="265">
        <v>10618.386641514557</v>
      </c>
      <c r="N739" s="70">
        <v>10705.690861791272</v>
      </c>
      <c r="O739" s="70">
        <v>10793.712896095249</v>
      </c>
      <c r="P739" s="70">
        <v>10882.458646282957</v>
      </c>
      <c r="Q739" s="70">
        <v>10971.934062735854</v>
      </c>
      <c r="R739" s="70">
        <v>11062.145144759343</v>
      </c>
      <c r="S739" s="70">
        <v>11153.097940985015</v>
      </c>
      <c r="T739" s="265">
        <v>11244.798549776242</v>
      </c>
      <c r="U739" s="70">
        <v>10700.93076102445</v>
      </c>
      <c r="V739" s="70">
        <v>10784.116553501795</v>
      </c>
      <c r="W739" s="70">
        <v>10867.949007117737</v>
      </c>
      <c r="X739" s="70">
        <v>10952.433148819988</v>
      </c>
      <c r="Y739" s="70">
        <v>11037.574044634215</v>
      </c>
      <c r="Z739" s="70">
        <v>11123.376799967833</v>
      </c>
      <c r="AA739" s="70">
        <v>11209.84655991615</v>
      </c>
      <c r="BJ739" s="275"/>
    </row>
    <row r="740" spans="1:62" x14ac:dyDescent="0.25">
      <c r="A740" t="str">
        <f t="shared" si="21"/>
        <v>33. Reparatie en installatie van machines en apparaten</v>
      </c>
      <c r="B740" s="275">
        <v>33</v>
      </c>
      <c r="C740" s="5" t="s">
        <v>154</v>
      </c>
      <c r="D740" s="266"/>
      <c r="E740" s="70">
        <v>-642</v>
      </c>
      <c r="F740" s="70">
        <v>282</v>
      </c>
      <c r="G740" s="70">
        <v>220</v>
      </c>
      <c r="H740" s="70">
        <v>233</v>
      </c>
      <c r="I740" s="70">
        <v>138</v>
      </c>
      <c r="J740" s="70">
        <v>-68</v>
      </c>
      <c r="K740" s="69">
        <v>121</v>
      </c>
      <c r="L740" s="69">
        <v>191</v>
      </c>
      <c r="M740" s="265">
        <v>279.38664151455669</v>
      </c>
      <c r="N740" s="70">
        <v>87.304220276715569</v>
      </c>
      <c r="O740" s="70">
        <v>88.022034303976397</v>
      </c>
      <c r="P740" s="70">
        <v>88.745750187708836</v>
      </c>
      <c r="Q740" s="70">
        <v>89.475416452896752</v>
      </c>
      <c r="R740" s="70">
        <v>90.211082023488416</v>
      </c>
      <c r="S740" s="70">
        <v>90.9527962256725</v>
      </c>
      <c r="T740" s="265">
        <v>91.700608791226841</v>
      </c>
      <c r="U740" s="70">
        <v>82.54411950989379</v>
      </c>
      <c r="V740" s="70">
        <v>83.185792477344876</v>
      </c>
      <c r="W740" s="70">
        <v>83.832453615941631</v>
      </c>
      <c r="X740" s="70">
        <v>84.484141702250781</v>
      </c>
      <c r="Y740" s="70">
        <v>85.140895814227406</v>
      </c>
      <c r="Z740" s="70">
        <v>85.802755333617824</v>
      </c>
      <c r="AA740" s="70">
        <v>86.469759948317005</v>
      </c>
      <c r="BJ740" s="275"/>
    </row>
    <row r="741" spans="1:62" x14ac:dyDescent="0.25">
      <c r="A741" t="str">
        <f t="shared" si="21"/>
        <v>33. Reparatie en installatie van machines en apparaten</v>
      </c>
      <c r="B741" s="275">
        <v>33</v>
      </c>
      <c r="C741" s="5" t="s">
        <v>155</v>
      </c>
      <c r="D741" s="266"/>
      <c r="E741" s="267">
        <v>0.93491484184914841</v>
      </c>
      <c r="F741" s="267">
        <v>1.0305790500975927</v>
      </c>
      <c r="G741" s="267">
        <v>1.0231481481481481</v>
      </c>
      <c r="H741" s="267">
        <v>1.0239613327848622</v>
      </c>
      <c r="I741" s="267">
        <v>1.013859596263935</v>
      </c>
      <c r="J741" s="267">
        <v>0.99326399207528482</v>
      </c>
      <c r="K741" s="333">
        <v>1.012067417971477</v>
      </c>
      <c r="L741" s="333">
        <v>1.0188214426487978</v>
      </c>
      <c r="M741" s="268">
        <v>1.027022598076657</v>
      </c>
      <c r="N741" s="267">
        <v>1.0082219854318908</v>
      </c>
      <c r="O741" s="267">
        <v>1.008221985431891</v>
      </c>
      <c r="P741" s="267">
        <v>1.008221985431891</v>
      </c>
      <c r="Q741" s="267">
        <v>1.0082219854318912</v>
      </c>
      <c r="R741" s="267">
        <v>1.0082219854318915</v>
      </c>
      <c r="S741" s="267">
        <v>1.0082219854318908</v>
      </c>
      <c r="T741" s="268">
        <v>1.0082219854318906</v>
      </c>
      <c r="U741" s="267">
        <v>1.0077736969180584</v>
      </c>
      <c r="V741" s="267">
        <v>1.0077736969180595</v>
      </c>
      <c r="W741" s="267">
        <v>1.0077736969180586</v>
      </c>
      <c r="X741" s="267">
        <v>1.0077736969180588</v>
      </c>
      <c r="Y741" s="267">
        <v>1.0077736969180588</v>
      </c>
      <c r="Z741" s="267">
        <v>1.0077736969180586</v>
      </c>
      <c r="AA741" s="267">
        <v>1.0077736969180588</v>
      </c>
      <c r="BJ741" s="275"/>
    </row>
    <row r="742" spans="1:62" x14ac:dyDescent="0.25">
      <c r="A742" t="str">
        <f t="shared" si="21"/>
        <v>33. Reparatie en installatie van machines en apparaten</v>
      </c>
      <c r="B742" s="275">
        <v>33</v>
      </c>
      <c r="C742" s="5" t="s">
        <v>8</v>
      </c>
      <c r="D742" s="70">
        <v>45</v>
      </c>
      <c r="E742" s="70">
        <v>47</v>
      </c>
      <c r="F742" s="70">
        <v>36</v>
      </c>
      <c r="G742" s="70">
        <v>44</v>
      </c>
      <c r="H742" s="70">
        <v>46</v>
      </c>
      <c r="I742" s="70">
        <v>42</v>
      </c>
      <c r="J742" s="70">
        <v>43</v>
      </c>
      <c r="K742" s="69">
        <v>38</v>
      </c>
      <c r="L742" s="69">
        <v>59</v>
      </c>
      <c r="M742" s="265">
        <v>53.303400800117629</v>
      </c>
      <c r="N742" s="70">
        <v>54.54050201548106</v>
      </c>
      <c r="O742" s="70">
        <v>54.853761172711849</v>
      </c>
      <c r="P742" s="70">
        <v>55.600060728110321</v>
      </c>
      <c r="Q742" s="70">
        <v>56.1782523036117</v>
      </c>
      <c r="R742" s="70">
        <v>56.859497138630836</v>
      </c>
      <c r="S742" s="70">
        <v>56.778335904550012</v>
      </c>
      <c r="T742" s="265">
        <v>55.707614615138645</v>
      </c>
      <c r="U742" s="70">
        <v>54.516251522091991</v>
      </c>
      <c r="V742" s="70">
        <v>54.804992459867613</v>
      </c>
      <c r="W742" s="70">
        <v>55.525928875653925</v>
      </c>
      <c r="X742" s="70">
        <v>56.078404158713042</v>
      </c>
      <c r="Y742" s="70">
        <v>56.733201526073366</v>
      </c>
      <c r="Z742" s="70">
        <v>56.62703113370786</v>
      </c>
      <c r="AA742" s="70">
        <v>55.534459714004726</v>
      </c>
      <c r="BJ742" s="275"/>
    </row>
    <row r="743" spans="1:62" x14ac:dyDescent="0.25">
      <c r="A743" t="str">
        <f t="shared" si="21"/>
        <v>33. Reparatie en installatie van machines en apparaten</v>
      </c>
      <c r="B743" s="275">
        <v>33</v>
      </c>
      <c r="C743" s="5" t="s">
        <v>9</v>
      </c>
      <c r="D743" s="70">
        <v>602</v>
      </c>
      <c r="E743" s="70">
        <v>565</v>
      </c>
      <c r="F743" s="70">
        <v>628</v>
      </c>
      <c r="G743" s="70">
        <v>630</v>
      </c>
      <c r="H743" s="70">
        <v>654</v>
      </c>
      <c r="I743" s="70">
        <v>706</v>
      </c>
      <c r="J743" s="70">
        <v>664</v>
      </c>
      <c r="K743" s="69">
        <v>641</v>
      </c>
      <c r="L743" s="69">
        <v>602</v>
      </c>
      <c r="M743" s="265">
        <v>758.50739338567382</v>
      </c>
      <c r="N743" s="70">
        <v>776.11134368029548</v>
      </c>
      <c r="O743" s="70">
        <v>780.5690214876895</v>
      </c>
      <c r="P743" s="70">
        <v>791.18886416100975</v>
      </c>
      <c r="Q743" s="70">
        <v>799.41653028039445</v>
      </c>
      <c r="R743" s="70">
        <v>809.11064428271675</v>
      </c>
      <c r="S743" s="70">
        <v>807.95571992174655</v>
      </c>
      <c r="T743" s="265">
        <v>792.71935597342281</v>
      </c>
      <c r="U743" s="70">
        <v>775.76625915936904</v>
      </c>
      <c r="V743" s="70">
        <v>779.87504270391605</v>
      </c>
      <c r="W743" s="70">
        <v>790.13396790055526</v>
      </c>
      <c r="X743" s="70">
        <v>797.9956911784866</v>
      </c>
      <c r="Y743" s="70">
        <v>807.313457716024</v>
      </c>
      <c r="Z743" s="70">
        <v>805.80265303266265</v>
      </c>
      <c r="AA743" s="70">
        <v>790.25536173028729</v>
      </c>
      <c r="BJ743" s="275"/>
    </row>
    <row r="744" spans="1:62" x14ac:dyDescent="0.25">
      <c r="A744" t="str">
        <f t="shared" si="21"/>
        <v>33. Reparatie en installatie van machines en apparaten</v>
      </c>
      <c r="B744" s="275">
        <v>33</v>
      </c>
      <c r="C744" s="5" t="s">
        <v>10</v>
      </c>
      <c r="D744" s="70">
        <v>1077</v>
      </c>
      <c r="E744" s="70">
        <v>974</v>
      </c>
      <c r="F744" s="70">
        <v>1038</v>
      </c>
      <c r="G744" s="70">
        <v>1099</v>
      </c>
      <c r="H744" s="70">
        <v>1175</v>
      </c>
      <c r="I744" s="70">
        <v>1185</v>
      </c>
      <c r="J744" s="70">
        <v>1218</v>
      </c>
      <c r="K744" s="69">
        <v>1211</v>
      </c>
      <c r="L744" s="69">
        <v>1239</v>
      </c>
      <c r="M744" s="265">
        <v>1361.3688564350043</v>
      </c>
      <c r="N744" s="70">
        <v>1392.964421475386</v>
      </c>
      <c r="O744" s="70">
        <v>1400.9650603510606</v>
      </c>
      <c r="P744" s="70">
        <v>1420.0255509959375</v>
      </c>
      <c r="Q744" s="70">
        <v>1434.7925638342429</v>
      </c>
      <c r="R744" s="70">
        <v>1452.1915569206315</v>
      </c>
      <c r="S744" s="70">
        <v>1450.118699002207</v>
      </c>
      <c r="T744" s="265">
        <v>1422.7724772706408</v>
      </c>
      <c r="U744" s="70">
        <v>1392.3450638742295</v>
      </c>
      <c r="V744" s="70">
        <v>1399.7195074250187</v>
      </c>
      <c r="W744" s="70">
        <v>1418.1322234842009</v>
      </c>
      <c r="X744" s="70">
        <v>1432.2424422135311</v>
      </c>
      <c r="Y744" s="70">
        <v>1448.9659669759137</v>
      </c>
      <c r="Z744" s="70">
        <v>1446.2543751548985</v>
      </c>
      <c r="AA744" s="70">
        <v>1418.3501010956809</v>
      </c>
      <c r="BJ744" s="275"/>
    </row>
    <row r="745" spans="1:62" x14ac:dyDescent="0.25">
      <c r="A745" t="str">
        <f t="shared" si="21"/>
        <v>33. Reparatie en installatie van machines en apparaten</v>
      </c>
      <c r="B745" s="275">
        <v>33</v>
      </c>
      <c r="C745" s="5" t="s">
        <v>11</v>
      </c>
      <c r="D745" s="70">
        <v>1100</v>
      </c>
      <c r="E745" s="70">
        <v>1035</v>
      </c>
      <c r="F745" s="70">
        <v>1068</v>
      </c>
      <c r="G745" s="70">
        <v>1073</v>
      </c>
      <c r="H745" s="70">
        <v>1098</v>
      </c>
      <c r="I745" s="70">
        <v>1200</v>
      </c>
      <c r="J745" s="70">
        <v>1183</v>
      </c>
      <c r="K745" s="69">
        <v>1276</v>
      </c>
      <c r="L745" s="69">
        <v>1313</v>
      </c>
      <c r="M745" s="265">
        <v>1354.6261124339226</v>
      </c>
      <c r="N745" s="70">
        <v>1374.8796397779956</v>
      </c>
      <c r="O745" s="70">
        <v>1439.8785583288445</v>
      </c>
      <c r="P745" s="70">
        <v>1449.3961055539667</v>
      </c>
      <c r="Q745" s="70">
        <v>1468.6466151237601</v>
      </c>
      <c r="R745" s="70">
        <v>1499.2282580548376</v>
      </c>
      <c r="S745" s="70">
        <v>1518.7197749330564</v>
      </c>
      <c r="T745" s="265">
        <v>1531.0072389283766</v>
      </c>
      <c r="U745" s="70">
        <v>1374.2683232630618</v>
      </c>
      <c r="V745" s="70">
        <v>1438.5984086647086</v>
      </c>
      <c r="W745" s="70">
        <v>1447.4636181278584</v>
      </c>
      <c r="X745" s="70">
        <v>1466.0363231687948</v>
      </c>
      <c r="Y745" s="70">
        <v>1495.898190770688</v>
      </c>
      <c r="Z745" s="70">
        <v>1514.6726406897099</v>
      </c>
      <c r="AA745" s="70">
        <v>1526.2484387369934</v>
      </c>
      <c r="BJ745" s="275"/>
    </row>
    <row r="746" spans="1:62" x14ac:dyDescent="0.25">
      <c r="A746" t="str">
        <f t="shared" si="21"/>
        <v>33. Reparatie en installatie van machines en apparaten</v>
      </c>
      <c r="B746" s="275">
        <v>33</v>
      </c>
      <c r="C746" s="5" t="s">
        <v>12</v>
      </c>
      <c r="D746" s="70">
        <v>1134</v>
      </c>
      <c r="E746" s="70">
        <v>1084</v>
      </c>
      <c r="F746" s="70">
        <v>1141</v>
      </c>
      <c r="G746" s="70">
        <v>1203</v>
      </c>
      <c r="H746" s="70">
        <v>1231</v>
      </c>
      <c r="I746" s="70">
        <v>1197</v>
      </c>
      <c r="J746" s="70">
        <v>1183</v>
      </c>
      <c r="K746" s="69">
        <v>1190</v>
      </c>
      <c r="L746" s="69">
        <v>1225</v>
      </c>
      <c r="M746" s="265">
        <v>1235.0704794741598</v>
      </c>
      <c r="N746" s="70">
        <v>1294.4675207274063</v>
      </c>
      <c r="O746" s="70">
        <v>1291.7715134795733</v>
      </c>
      <c r="P746" s="70">
        <v>1357.2754884294891</v>
      </c>
      <c r="Q746" s="70">
        <v>1401.8608422433008</v>
      </c>
      <c r="R746" s="70">
        <v>1446.3041149287028</v>
      </c>
      <c r="S746" s="70">
        <v>1467.9283547618788</v>
      </c>
      <c r="T746" s="265">
        <v>1537.326251718921</v>
      </c>
      <c r="U746" s="70">
        <v>1293.8919580740862</v>
      </c>
      <c r="V746" s="70">
        <v>1290.6230410201745</v>
      </c>
      <c r="W746" s="70">
        <v>1355.4658259051437</v>
      </c>
      <c r="X746" s="70">
        <v>1399.3692516586054</v>
      </c>
      <c r="Y746" s="70">
        <v>1443.0916020973984</v>
      </c>
      <c r="Z746" s="70">
        <v>1464.0165711600632</v>
      </c>
      <c r="AA746" s="70">
        <v>1532.5478102622869</v>
      </c>
      <c r="BJ746" s="275"/>
    </row>
    <row r="747" spans="1:62" x14ac:dyDescent="0.25">
      <c r="A747" t="str">
        <f t="shared" si="21"/>
        <v>33. Reparatie en installatie van machines en apparaten</v>
      </c>
      <c r="B747" s="275">
        <v>33</v>
      </c>
      <c r="C747" s="5" t="s">
        <v>13</v>
      </c>
      <c r="D747" s="70">
        <v>1193</v>
      </c>
      <c r="E747" s="70">
        <v>1075</v>
      </c>
      <c r="F747" s="70">
        <v>1100</v>
      </c>
      <c r="G747" s="70">
        <v>1070</v>
      </c>
      <c r="H747" s="70">
        <v>1133</v>
      </c>
      <c r="I747" s="70">
        <v>1166</v>
      </c>
      <c r="J747" s="70">
        <v>1188</v>
      </c>
      <c r="K747" s="69">
        <v>1253</v>
      </c>
      <c r="L747" s="69">
        <v>1299</v>
      </c>
      <c r="M747" s="265">
        <v>1324.2306125288978</v>
      </c>
      <c r="N747" s="70">
        <v>1313.9717894774622</v>
      </c>
      <c r="O747" s="70">
        <v>1302.1722503030801</v>
      </c>
      <c r="P747" s="70">
        <v>1296.1559400374776</v>
      </c>
      <c r="Q747" s="70">
        <v>1307.9052031592105</v>
      </c>
      <c r="R747" s="70">
        <v>1318.6572296919139</v>
      </c>
      <c r="S747" s="70">
        <v>1382.0741270856965</v>
      </c>
      <c r="T747" s="265">
        <v>1379.1956602226792</v>
      </c>
      <c r="U747" s="70">
        <v>1313.3875545874942</v>
      </c>
      <c r="V747" s="70">
        <v>1301.014530883461</v>
      </c>
      <c r="W747" s="70">
        <v>1294.4277685274276</v>
      </c>
      <c r="X747" s="70">
        <v>1305.5806041750127</v>
      </c>
      <c r="Y747" s="70">
        <v>1315.728244545048</v>
      </c>
      <c r="Z747" s="70">
        <v>1378.3911306442897</v>
      </c>
      <c r="AA747" s="70">
        <v>1374.9087330253801</v>
      </c>
      <c r="BJ747" s="275"/>
    </row>
    <row r="748" spans="1:62" x14ac:dyDescent="0.25">
      <c r="A748" t="str">
        <f t="shared" si="21"/>
        <v>33. Reparatie en installatie van machines en apparaten</v>
      </c>
      <c r="B748" s="275">
        <v>33</v>
      </c>
      <c r="C748" s="5" t="s">
        <v>14</v>
      </c>
      <c r="D748" s="70">
        <v>1418</v>
      </c>
      <c r="E748" s="70">
        <v>1244</v>
      </c>
      <c r="F748" s="70">
        <v>1259</v>
      </c>
      <c r="G748" s="70">
        <v>1280</v>
      </c>
      <c r="H748" s="70">
        <v>1234</v>
      </c>
      <c r="I748" s="70">
        <v>1245</v>
      </c>
      <c r="J748" s="70">
        <v>1189</v>
      </c>
      <c r="K748" s="69">
        <v>1148</v>
      </c>
      <c r="L748" s="69">
        <v>1145</v>
      </c>
      <c r="M748" s="265">
        <v>1157.0553630512636</v>
      </c>
      <c r="N748" s="70">
        <v>1191.8134746744795</v>
      </c>
      <c r="O748" s="70">
        <v>1272.01011351491</v>
      </c>
      <c r="P748" s="70">
        <v>1348.8452058926596</v>
      </c>
      <c r="Q748" s="70">
        <v>1386.9133542071954</v>
      </c>
      <c r="R748" s="70">
        <v>1413.8515169871462</v>
      </c>
      <c r="S748" s="70">
        <v>1402.8984002138709</v>
      </c>
      <c r="T748" s="265">
        <v>1390.3002951681115</v>
      </c>
      <c r="U748" s="70">
        <v>1191.2835553719381</v>
      </c>
      <c r="V748" s="70">
        <v>1270.8792102799302</v>
      </c>
      <c r="W748" s="70">
        <v>1347.0467835082172</v>
      </c>
      <c r="X748" s="70">
        <v>1384.4483304680339</v>
      </c>
      <c r="Y748" s="70">
        <v>1410.711087465445</v>
      </c>
      <c r="Z748" s="70">
        <v>1399.1599105667651</v>
      </c>
      <c r="AA748" s="70">
        <v>1385.9788516487729</v>
      </c>
      <c r="BJ748" s="275"/>
    </row>
    <row r="749" spans="1:62" x14ac:dyDescent="0.25">
      <c r="A749" t="str">
        <f t="shared" si="21"/>
        <v>33. Reparatie en installatie van machines en apparaten</v>
      </c>
      <c r="B749" s="275">
        <v>33</v>
      </c>
      <c r="C749" s="5" t="s">
        <v>15</v>
      </c>
      <c r="D749" s="70">
        <v>1667</v>
      </c>
      <c r="E749" s="70">
        <v>1571</v>
      </c>
      <c r="F749" s="70">
        <v>1491</v>
      </c>
      <c r="G749" s="70">
        <v>1427</v>
      </c>
      <c r="H749" s="70">
        <v>1414</v>
      </c>
      <c r="I749" s="70">
        <v>1365</v>
      </c>
      <c r="J749" s="70">
        <v>1305</v>
      </c>
      <c r="K749" s="69">
        <v>1315</v>
      </c>
      <c r="L749" s="69">
        <v>1312</v>
      </c>
      <c r="M749" s="265">
        <v>1259.3742282006833</v>
      </c>
      <c r="N749" s="70">
        <v>1244.8951841235375</v>
      </c>
      <c r="O749" s="70">
        <v>1206.1839758900185</v>
      </c>
      <c r="P749" s="70">
        <v>1166.8587534786907</v>
      </c>
      <c r="Q749" s="70">
        <v>1162.1035503288533</v>
      </c>
      <c r="R749" s="70">
        <v>1175.442741058436</v>
      </c>
      <c r="S749" s="70">
        <v>1212.4165476193616</v>
      </c>
      <c r="T749" s="265">
        <v>1294.9115741218322</v>
      </c>
      <c r="U749" s="70">
        <v>1244.3416629545575</v>
      </c>
      <c r="V749" s="70">
        <v>1205.1115965544916</v>
      </c>
      <c r="W749" s="70">
        <v>1165.30297458533</v>
      </c>
      <c r="X749" s="70">
        <v>1160.0380912068147</v>
      </c>
      <c r="Y749" s="70">
        <v>1172.8318621643386</v>
      </c>
      <c r="Z749" s="70">
        <v>1209.1856602574803</v>
      </c>
      <c r="AA749" s="70">
        <v>1290.8866255193229</v>
      </c>
      <c r="BJ749" s="275"/>
    </row>
    <row r="750" spans="1:62" x14ac:dyDescent="0.25">
      <c r="A750" t="str">
        <f t="shared" si="21"/>
        <v>33. Reparatie en installatie van machines en apparaten</v>
      </c>
      <c r="B750" s="275">
        <v>33</v>
      </c>
      <c r="C750" s="5" t="s">
        <v>16</v>
      </c>
      <c r="D750" s="70">
        <v>1291</v>
      </c>
      <c r="E750" s="70">
        <v>1282</v>
      </c>
      <c r="F750" s="70">
        <v>1343</v>
      </c>
      <c r="G750" s="70">
        <v>1475</v>
      </c>
      <c r="H750" s="70">
        <v>1493</v>
      </c>
      <c r="I750" s="70">
        <v>1478</v>
      </c>
      <c r="J750" s="70">
        <v>1482</v>
      </c>
      <c r="K750" s="69">
        <v>1451</v>
      </c>
      <c r="L750" s="69">
        <v>1410</v>
      </c>
      <c r="M750" s="265">
        <v>1376.9050464204845</v>
      </c>
      <c r="N750" s="70">
        <v>1335.5596596678695</v>
      </c>
      <c r="O750" s="70">
        <v>1270.6533551138077</v>
      </c>
      <c r="P750" s="70">
        <v>1249.3454111082178</v>
      </c>
      <c r="Q750" s="70">
        <v>1221.5303657695827</v>
      </c>
      <c r="R750" s="70">
        <v>1173.7274457129213</v>
      </c>
      <c r="S750" s="70">
        <v>1159.8730352979253</v>
      </c>
      <c r="T750" s="265">
        <v>1123.4235947902091</v>
      </c>
      <c r="U750" s="70">
        <v>1334.9658261038153</v>
      </c>
      <c r="V750" s="70">
        <v>1269.5236581290369</v>
      </c>
      <c r="W750" s="70">
        <v>1247.6796523217968</v>
      </c>
      <c r="X750" s="70">
        <v>1219.3592846846723</v>
      </c>
      <c r="Y750" s="70">
        <v>1171.1203768116532</v>
      </c>
      <c r="Z750" s="70">
        <v>1156.7821676101744</v>
      </c>
      <c r="AA750" s="70">
        <v>1119.9316789573124</v>
      </c>
      <c r="BJ750" s="275"/>
    </row>
    <row r="751" spans="1:62" x14ac:dyDescent="0.25">
      <c r="A751" t="str">
        <f t="shared" si="21"/>
        <v>33. Reparatie en installatie van machines en apparaten</v>
      </c>
      <c r="B751" s="275">
        <v>33</v>
      </c>
      <c r="C751" s="5" t="s">
        <v>17</v>
      </c>
      <c r="D751" s="70">
        <v>294</v>
      </c>
      <c r="E751" s="70">
        <v>305</v>
      </c>
      <c r="F751" s="70">
        <v>358</v>
      </c>
      <c r="G751" s="70">
        <v>376</v>
      </c>
      <c r="H751" s="70">
        <v>424</v>
      </c>
      <c r="I751" s="70">
        <v>460</v>
      </c>
      <c r="J751" s="70">
        <v>513</v>
      </c>
      <c r="K751" s="69">
        <v>556</v>
      </c>
      <c r="L751" s="69">
        <v>659</v>
      </c>
      <c r="M751" s="265">
        <v>650.17639119725447</v>
      </c>
      <c r="N751" s="70">
        <v>631.85238826541831</v>
      </c>
      <c r="O751" s="70">
        <v>625.44001764622374</v>
      </c>
      <c r="P751" s="70">
        <v>580.68292683574873</v>
      </c>
      <c r="Q751" s="70">
        <v>541.22845724943591</v>
      </c>
      <c r="R751" s="70">
        <v>532.30895409215123</v>
      </c>
      <c r="S751" s="70">
        <v>511.25487093200854</v>
      </c>
      <c r="T751" s="265">
        <v>490.84050805576527</v>
      </c>
      <c r="U751" s="70">
        <v>631.57144600053061</v>
      </c>
      <c r="V751" s="70">
        <v>624.88395906482833</v>
      </c>
      <c r="W751" s="70">
        <v>579.90869924512333</v>
      </c>
      <c r="X751" s="70">
        <v>540.26650746981738</v>
      </c>
      <c r="Y751" s="70">
        <v>531.12659601988412</v>
      </c>
      <c r="Z751" s="70">
        <v>509.89246219184577</v>
      </c>
      <c r="AA751" s="70">
        <v>489.31483799733371</v>
      </c>
      <c r="BJ751" s="275"/>
    </row>
    <row r="752" spans="1:62" x14ac:dyDescent="0.25">
      <c r="A752" t="str">
        <f t="shared" si="21"/>
        <v>33. Reparatie en installatie van machines en apparaten</v>
      </c>
      <c r="B752" s="275">
        <v>33</v>
      </c>
      <c r="C752" s="5" t="s">
        <v>156</v>
      </c>
      <c r="D752" s="70">
        <v>43</v>
      </c>
      <c r="E752" s="70">
        <v>40</v>
      </c>
      <c r="F752" s="70">
        <v>42</v>
      </c>
      <c r="G752" s="70">
        <v>47</v>
      </c>
      <c r="H752" s="70">
        <v>55</v>
      </c>
      <c r="I752" s="70">
        <v>51</v>
      </c>
      <c r="J752" s="70">
        <v>59</v>
      </c>
      <c r="K752" s="69">
        <v>69</v>
      </c>
      <c r="L752" s="69">
        <v>76</v>
      </c>
      <c r="M752" s="265">
        <v>87.768757587096701</v>
      </c>
      <c r="N752" s="70">
        <v>94.634937905948831</v>
      </c>
      <c r="O752" s="70">
        <v>149.21526880732904</v>
      </c>
      <c r="P752" s="70">
        <v>167.08433906165507</v>
      </c>
      <c r="Q752" s="70">
        <v>191.35832823625924</v>
      </c>
      <c r="R752" s="70">
        <v>184.46318589124755</v>
      </c>
      <c r="S752" s="70">
        <v>183.08007531271352</v>
      </c>
      <c r="T752" s="265">
        <v>226.59397891114335</v>
      </c>
      <c r="U752" s="70">
        <v>94.592860113276799</v>
      </c>
      <c r="V752" s="70">
        <v>149.08260631635551</v>
      </c>
      <c r="W752" s="70">
        <v>166.86156463643152</v>
      </c>
      <c r="X752" s="70">
        <v>191.01821843750523</v>
      </c>
      <c r="Y752" s="70">
        <v>184.05345854174874</v>
      </c>
      <c r="Z752" s="70">
        <v>182.59219752623702</v>
      </c>
      <c r="AA752" s="70">
        <v>225.88966122877653</v>
      </c>
      <c r="BJ752" s="275"/>
    </row>
    <row r="753" spans="1:62" x14ac:dyDescent="0.25">
      <c r="A753" t="str">
        <f t="shared" si="21"/>
        <v>33. Reparatie en installatie van machines en apparaten</v>
      </c>
      <c r="B753" s="275">
        <v>33</v>
      </c>
      <c r="C753" s="5" t="s">
        <v>6</v>
      </c>
      <c r="D753" s="70">
        <v>1628</v>
      </c>
      <c r="E753" s="70">
        <v>1627</v>
      </c>
      <c r="F753" s="70">
        <v>1743</v>
      </c>
      <c r="G753" s="70">
        <v>1898</v>
      </c>
      <c r="H753" s="70">
        <v>1972</v>
      </c>
      <c r="I753" s="70">
        <v>1989</v>
      </c>
      <c r="J753" s="70">
        <v>2054</v>
      </c>
      <c r="K753" s="69">
        <v>2076</v>
      </c>
      <c r="L753" s="69">
        <v>2145</v>
      </c>
      <c r="M753" s="265">
        <v>2114.8501952048359</v>
      </c>
      <c r="N753" s="70">
        <v>2062.0469858392366</v>
      </c>
      <c r="O753" s="70">
        <v>2045.3086415673604</v>
      </c>
      <c r="P753" s="70">
        <v>1997.1126770056217</v>
      </c>
      <c r="Q753" s="70">
        <v>1954.1171512552778</v>
      </c>
      <c r="R753" s="70">
        <v>1890.4995856963201</v>
      </c>
      <c r="S753" s="70">
        <v>1854.2079815426473</v>
      </c>
      <c r="T753" s="265">
        <v>1840.8580817571176</v>
      </c>
      <c r="U753" s="70">
        <v>2061.1301322176228</v>
      </c>
      <c r="V753" s="70">
        <v>2043.4902235102209</v>
      </c>
      <c r="W753" s="70">
        <v>1994.4499162033517</v>
      </c>
      <c r="X753" s="70">
        <v>1950.6440105919951</v>
      </c>
      <c r="Y753" s="70">
        <v>1886.3004313732861</v>
      </c>
      <c r="Z753" s="70">
        <v>1849.2668273282572</v>
      </c>
      <c r="AA753" s="70">
        <v>1835.1361781834228</v>
      </c>
      <c r="BJ753" s="275"/>
    </row>
    <row r="754" spans="1:62" x14ac:dyDescent="0.25">
      <c r="A754" t="str">
        <f t="shared" si="21"/>
        <v>33. Reparatie en installatie van machines en apparaten</v>
      </c>
      <c r="B754" s="275">
        <v>33</v>
      </c>
      <c r="C754" s="5" t="s">
        <v>157</v>
      </c>
      <c r="D754" s="267">
        <v>1.0141869883154175</v>
      </c>
      <c r="E754" s="266"/>
      <c r="F754" s="266"/>
      <c r="G754" s="266"/>
      <c r="H754" s="266"/>
      <c r="I754" s="266"/>
      <c r="J754" s="266"/>
      <c r="K754" s="334"/>
      <c r="L754" s="334"/>
      <c r="M754" s="269"/>
      <c r="N754" s="266"/>
      <c r="O754" s="266"/>
      <c r="P754" s="266"/>
      <c r="Q754" s="266"/>
      <c r="R754" s="266"/>
      <c r="S754" s="266"/>
      <c r="T754" s="269"/>
      <c r="U754" s="266"/>
      <c r="V754" s="266"/>
      <c r="W754" s="266"/>
      <c r="X754" s="266"/>
      <c r="Y754" s="266"/>
      <c r="Z754" s="266"/>
      <c r="AA754" s="266"/>
      <c r="BJ754" s="275"/>
    </row>
    <row r="755" spans="1:62" x14ac:dyDescent="0.25">
      <c r="A755" t="str">
        <f t="shared" si="21"/>
        <v>33. Reparatie en installatie van machines en apparaten</v>
      </c>
      <c r="B755" s="275">
        <v>33</v>
      </c>
      <c r="C755" s="5" t="s">
        <v>158</v>
      </c>
      <c r="D755" s="266"/>
      <c r="E755" s="267">
        <v>3.9636073233134561E-2</v>
      </c>
      <c r="F755" s="267">
        <v>-8.1960308910875579E-3</v>
      </c>
      <c r="G755" s="267">
        <v>-4.4805799163653015E-3</v>
      </c>
      <c r="H755" s="267">
        <v>-4.8871722347223479E-3</v>
      </c>
      <c r="I755" s="267">
        <v>1.6369602574128894E-4</v>
      </c>
      <c r="J755" s="267">
        <v>1.0461498120066359E-2</v>
      </c>
      <c r="K755" s="333">
        <v>1.0597851719702511E-3</v>
      </c>
      <c r="L755" s="333">
        <v>-2.317227166690139E-3</v>
      </c>
      <c r="M755" s="268">
        <v>-6.4178048806197152E-3</v>
      </c>
      <c r="N755" s="267">
        <v>2.9825014417633744E-3</v>
      </c>
      <c r="O755" s="267">
        <v>2.9825014417632634E-3</v>
      </c>
      <c r="P755" s="267">
        <v>2.9825014417632634E-3</v>
      </c>
      <c r="Q755" s="267">
        <v>2.9825014417631524E-3</v>
      </c>
      <c r="R755" s="267">
        <v>2.9825014417630413E-3</v>
      </c>
      <c r="S755" s="267">
        <v>2.9825014417633744E-3</v>
      </c>
      <c r="T755" s="268">
        <v>2.9825014417634854E-3</v>
      </c>
      <c r="U755" s="267">
        <v>3.2066456986795666E-3</v>
      </c>
      <c r="V755" s="267">
        <v>3.2066456986790115E-3</v>
      </c>
      <c r="W755" s="267">
        <v>3.2066456986794556E-3</v>
      </c>
      <c r="X755" s="267">
        <v>3.2066456986793446E-3</v>
      </c>
      <c r="Y755" s="267">
        <v>3.2066456986793446E-3</v>
      </c>
      <c r="Z755" s="267">
        <v>3.2066456986794556E-3</v>
      </c>
      <c r="AA755" s="267">
        <v>3.2066456986793446E-3</v>
      </c>
      <c r="BJ755" s="275"/>
    </row>
    <row r="756" spans="1:62" x14ac:dyDescent="0.25">
      <c r="A756" t="str">
        <f t="shared" si="21"/>
        <v>33. Reparatie en installatie van machines en apparaten</v>
      </c>
      <c r="B756" s="275">
        <v>33</v>
      </c>
      <c r="C756" s="5" t="s">
        <v>159</v>
      </c>
      <c r="D756" s="270"/>
      <c r="E756" s="70">
        <v>21.395760632348967</v>
      </c>
      <c r="F756" s="70">
        <v>20.098574433281591</v>
      </c>
      <c r="G756" s="70">
        <v>15.528408992497178</v>
      </c>
      <c r="H756" s="70">
        <v>18.961276484377731</v>
      </c>
      <c r="I756" s="70">
        <v>20.055492628194408</v>
      </c>
      <c r="J756" s="70">
        <v>18.744044435443506</v>
      </c>
      <c r="K756" s="69">
        <v>18.786057550947834</v>
      </c>
      <c r="L756" s="69">
        <v>16.473305785456901</v>
      </c>
      <c r="M756" s="265">
        <v>25.335040687034919</v>
      </c>
      <c r="N756" s="70">
        <v>23.38994673670366</v>
      </c>
      <c r="O756" s="70">
        <v>23.932796369202116</v>
      </c>
      <c r="P756" s="70">
        <v>24.070256923171058</v>
      </c>
      <c r="Q756" s="70">
        <v>24.397738971002369</v>
      </c>
      <c r="R756" s="70">
        <v>24.651453930115405</v>
      </c>
      <c r="S756" s="70">
        <v>24.95038946080518</v>
      </c>
      <c r="T756" s="265">
        <v>24.914775280213703</v>
      </c>
      <c r="U756" s="70">
        <v>23.40189438786711</v>
      </c>
      <c r="V756" s="70">
        <v>23.934374568828247</v>
      </c>
      <c r="W756" s="70">
        <v>24.061141057079503</v>
      </c>
      <c r="X756" s="70">
        <v>24.377655155792716</v>
      </c>
      <c r="Y756" s="70">
        <v>24.620209439984428</v>
      </c>
      <c r="Z756" s="70">
        <v>24.90768638529007</v>
      </c>
      <c r="AA756" s="70">
        <v>24.861074194098492</v>
      </c>
      <c r="BJ756" s="275"/>
    </row>
    <row r="757" spans="1:62" x14ac:dyDescent="0.25">
      <c r="A757" t="str">
        <f t="shared" si="21"/>
        <v>33. Reparatie en installatie van machines en apparaten</v>
      </c>
      <c r="B757" s="275">
        <v>33</v>
      </c>
      <c r="C757" s="5" t="s">
        <v>160</v>
      </c>
      <c r="D757" s="270"/>
      <c r="E757" s="70">
        <v>166.23540030220769</v>
      </c>
      <c r="F757" s="70">
        <v>128.99313553982671</v>
      </c>
      <c r="G757" s="70">
        <v>145.7097441307294</v>
      </c>
      <c r="H757" s="70">
        <v>145.91763474128143</v>
      </c>
      <c r="I757" s="70">
        <v>154.77966962138777</v>
      </c>
      <c r="J757" s="70">
        <v>174.35655829801209</v>
      </c>
      <c r="K757" s="69">
        <v>157.74133442948974</v>
      </c>
      <c r="L757" s="69">
        <v>150.11273775553153</v>
      </c>
      <c r="M757" s="265">
        <v>138.5109656777276</v>
      </c>
      <c r="N757" s="70">
        <v>181.65111801097598</v>
      </c>
      <c r="O757" s="70">
        <v>185.86699946488508</v>
      </c>
      <c r="P757" s="70">
        <v>186.93454628711376</v>
      </c>
      <c r="Q757" s="70">
        <v>189.47783895839345</v>
      </c>
      <c r="R757" s="70">
        <v>191.44824130679515</v>
      </c>
      <c r="S757" s="70">
        <v>193.76983587792748</v>
      </c>
      <c r="T757" s="265">
        <v>193.49324885554941</v>
      </c>
      <c r="U757" s="70">
        <v>181.82113308703185</v>
      </c>
      <c r="V757" s="70">
        <v>185.95824046150716</v>
      </c>
      <c r="W757" s="70">
        <v>186.94315331297531</v>
      </c>
      <c r="X757" s="70">
        <v>189.40231115345736</v>
      </c>
      <c r="Y757" s="70">
        <v>191.28683785270252</v>
      </c>
      <c r="Z757" s="70">
        <v>193.52039138753818</v>
      </c>
      <c r="AA757" s="70">
        <v>193.15823773973273</v>
      </c>
      <c r="BJ757" s="275"/>
    </row>
    <row r="758" spans="1:62" x14ac:dyDescent="0.25">
      <c r="A758" t="str">
        <f t="shared" si="21"/>
        <v>33. Reparatie en installatie van machines en apparaten</v>
      </c>
      <c r="B758" s="275">
        <v>33</v>
      </c>
      <c r="C758" s="5" t="s">
        <v>161</v>
      </c>
      <c r="D758" s="270"/>
      <c r="E758" s="70">
        <v>247.73804120706768</v>
      </c>
      <c r="F758" s="70">
        <v>177.45689004046721</v>
      </c>
      <c r="G758" s="70">
        <v>192.97393981813229</v>
      </c>
      <c r="H758" s="70">
        <v>203.86756723878014</v>
      </c>
      <c r="I758" s="70">
        <v>223.90054955596892</v>
      </c>
      <c r="J758" s="70">
        <v>238.00898162970984</v>
      </c>
      <c r="K758" s="69">
        <v>233.18579348152829</v>
      </c>
      <c r="L758" s="69">
        <v>227.75608330101096</v>
      </c>
      <c r="M758" s="265">
        <v>227.94150412156807</v>
      </c>
      <c r="N758" s="70">
        <v>263.25125101566186</v>
      </c>
      <c r="O758" s="70">
        <v>269.36096329834777</v>
      </c>
      <c r="P758" s="70">
        <v>270.90806655621225</v>
      </c>
      <c r="Q758" s="70">
        <v>274.59384060893717</v>
      </c>
      <c r="R758" s="70">
        <v>277.44937427644589</v>
      </c>
      <c r="S758" s="70">
        <v>280.81386045133883</v>
      </c>
      <c r="T758" s="265">
        <v>280.41302680686152</v>
      </c>
      <c r="U758" s="70">
        <v>263.55639402637632</v>
      </c>
      <c r="V758" s="70">
        <v>269.55328274224797</v>
      </c>
      <c r="W758" s="70">
        <v>270.98095000598101</v>
      </c>
      <c r="X758" s="70">
        <v>274.54558939511566</v>
      </c>
      <c r="Y758" s="70">
        <v>277.277279891521</v>
      </c>
      <c r="Z758" s="70">
        <v>280.51489757386366</v>
      </c>
      <c r="AA758" s="70">
        <v>279.98994259267664</v>
      </c>
      <c r="BJ758" s="275"/>
    </row>
    <row r="759" spans="1:62" x14ac:dyDescent="0.25">
      <c r="A759" t="str">
        <f t="shared" si="21"/>
        <v>33. Reparatie en installatie van machines en apparaten</v>
      </c>
      <c r="B759" s="275">
        <v>33</v>
      </c>
      <c r="C759" s="5" t="s">
        <v>162</v>
      </c>
      <c r="D759" s="270"/>
      <c r="E759" s="70">
        <v>220.37422723996551</v>
      </c>
      <c r="F759" s="70">
        <v>157.84588604357947</v>
      </c>
      <c r="G759" s="70">
        <v>166.84675506568249</v>
      </c>
      <c r="H759" s="70">
        <v>167.1915992752468</v>
      </c>
      <c r="I759" s="70">
        <v>176.63287665308414</v>
      </c>
      <c r="J759" s="70">
        <v>205.39875776246237</v>
      </c>
      <c r="K759" s="69">
        <v>191.36671560989646</v>
      </c>
      <c r="L759" s="69">
        <v>202.10169228818367</v>
      </c>
      <c r="M759" s="265">
        <v>202.57794927852675</v>
      </c>
      <c r="N759" s="70">
        <v>221.734189743532</v>
      </c>
      <c r="O759" s="70">
        <v>225.04942147711884</v>
      </c>
      <c r="P759" s="70">
        <v>235.6888757197236</v>
      </c>
      <c r="Q759" s="70">
        <v>237.24677099646254</v>
      </c>
      <c r="R759" s="70">
        <v>240.39782212594255</v>
      </c>
      <c r="S759" s="70">
        <v>245.40362834369324</v>
      </c>
      <c r="T759" s="265">
        <v>248.59412914844964</v>
      </c>
      <c r="U759" s="70">
        <v>222.03782140690279</v>
      </c>
      <c r="V759" s="70">
        <v>225.25739148611817</v>
      </c>
      <c r="W759" s="70">
        <v>235.80178590048408</v>
      </c>
      <c r="X759" s="70">
        <v>237.25488929000659</v>
      </c>
      <c r="Y759" s="70">
        <v>240.29915584228277</v>
      </c>
      <c r="Z759" s="70">
        <v>245.19383782471752</v>
      </c>
      <c r="AA759" s="70">
        <v>248.27117253712933</v>
      </c>
      <c r="BJ759" s="275"/>
    </row>
    <row r="760" spans="1:62" x14ac:dyDescent="0.25">
      <c r="A760" t="str">
        <f t="shared" si="21"/>
        <v>33. Reparatie en installatie van machines en apparaten</v>
      </c>
      <c r="B760" s="275">
        <v>33</v>
      </c>
      <c r="C760" s="5" t="s">
        <v>163</v>
      </c>
      <c r="D760" s="270"/>
      <c r="E760" s="70">
        <v>190.40228846851761</v>
      </c>
      <c r="F760" s="70">
        <v>130.15712496697381</v>
      </c>
      <c r="G760" s="70">
        <v>141.24050999326244</v>
      </c>
      <c r="H760" s="70">
        <v>148.42614860130982</v>
      </c>
      <c r="I760" s="70">
        <v>158.0984076301373</v>
      </c>
      <c r="J760" s="70">
        <v>166.05822697309262</v>
      </c>
      <c r="K760" s="69">
        <v>152.9937990704295</v>
      </c>
      <c r="L760" s="69">
        <v>149.88044313931968</v>
      </c>
      <c r="M760" s="265">
        <v>149.26548376738299</v>
      </c>
      <c r="N760" s="70">
        <v>162.10260622905426</v>
      </c>
      <c r="O760" s="70">
        <v>169.89844893557338</v>
      </c>
      <c r="P760" s="70">
        <v>169.54459884478973</v>
      </c>
      <c r="Q760" s="70">
        <v>178.1419746498245</v>
      </c>
      <c r="R760" s="70">
        <v>183.99378810741788</v>
      </c>
      <c r="S760" s="70">
        <v>189.82695346225665</v>
      </c>
      <c r="T760" s="265">
        <v>192.66512803847402</v>
      </c>
      <c r="U760" s="70">
        <v>162.37944018391511</v>
      </c>
      <c r="V760" s="70">
        <v>170.11292497250133</v>
      </c>
      <c r="W760" s="70">
        <v>169.68314794354416</v>
      </c>
      <c r="X760" s="70">
        <v>178.20827690142355</v>
      </c>
      <c r="Y760" s="70">
        <v>183.98042821949116</v>
      </c>
      <c r="Z760" s="70">
        <v>189.7287728733113</v>
      </c>
      <c r="AA760" s="70">
        <v>192.47985859572907</v>
      </c>
      <c r="BJ760" s="275"/>
    </row>
    <row r="761" spans="1:62" x14ac:dyDescent="0.25">
      <c r="A761" t="str">
        <f t="shared" si="21"/>
        <v>33. Reparatie en installatie van machines en apparaten</v>
      </c>
      <c r="B761" s="275">
        <v>33</v>
      </c>
      <c r="C761" s="5" t="s">
        <v>164</v>
      </c>
      <c r="D761" s="270"/>
      <c r="E761" s="70">
        <v>179.20017893218676</v>
      </c>
      <c r="F761" s="70">
        <v>110.05592172287426</v>
      </c>
      <c r="G761" s="70">
        <v>116.70235783513559</v>
      </c>
      <c r="H761" s="70">
        <v>113.08451247717167</v>
      </c>
      <c r="I761" s="70">
        <v>125.46539321259642</v>
      </c>
      <c r="J761" s="70">
        <v>141.12696229572305</v>
      </c>
      <c r="K761" s="69">
        <v>132.62050018688907</v>
      </c>
      <c r="L761" s="69">
        <v>135.64527587482016</v>
      </c>
      <c r="M761" s="265">
        <v>135.29842006947089</v>
      </c>
      <c r="N761" s="70">
        <v>150.37450879785339</v>
      </c>
      <c r="O761" s="70">
        <v>149.20955651340356</v>
      </c>
      <c r="P761" s="70">
        <v>147.86964646253998</v>
      </c>
      <c r="Q761" s="70">
        <v>147.18645752822138</v>
      </c>
      <c r="R761" s="70">
        <v>148.52065842491646</v>
      </c>
      <c r="S761" s="70">
        <v>149.74161698994288</v>
      </c>
      <c r="T761" s="265">
        <v>156.94299468416685</v>
      </c>
      <c r="U761" s="70">
        <v>150.67132748448435</v>
      </c>
      <c r="V761" s="70">
        <v>149.43760133545396</v>
      </c>
      <c r="W761" s="70">
        <v>148.02979525632799</v>
      </c>
      <c r="X761" s="70">
        <v>147.28035160307087</v>
      </c>
      <c r="Y761" s="70">
        <v>148.54932434568767</v>
      </c>
      <c r="Z761" s="70">
        <v>149.70392568998727</v>
      </c>
      <c r="AA761" s="70">
        <v>156.83372630270006</v>
      </c>
      <c r="BJ761" s="275"/>
    </row>
    <row r="762" spans="1:62" x14ac:dyDescent="0.25">
      <c r="A762" t="str">
        <f t="shared" si="21"/>
        <v>33. Reparatie en installatie van machines en apparaten</v>
      </c>
      <c r="B762" s="275">
        <v>33</v>
      </c>
      <c r="C762" s="5" t="s">
        <v>165</v>
      </c>
      <c r="D762" s="270"/>
      <c r="E762" s="70">
        <v>189.55305895122316</v>
      </c>
      <c r="F762" s="70">
        <v>106.79023717702876</v>
      </c>
      <c r="G762" s="70">
        <v>112.75565358575989</v>
      </c>
      <c r="H762" s="70">
        <v>114.11596897291018</v>
      </c>
      <c r="I762" s="70">
        <v>116.24769777135835</v>
      </c>
      <c r="J762" s="70">
        <v>130.10470503801912</v>
      </c>
      <c r="K762" s="69">
        <v>113.07396916029984</v>
      </c>
      <c r="L762" s="69">
        <v>105.29805661067979</v>
      </c>
      <c r="M762" s="265">
        <v>100.32772599074607</v>
      </c>
      <c r="N762" s="70">
        <v>112.26072149994845</v>
      </c>
      <c r="O762" s="70">
        <v>115.63304992380877</v>
      </c>
      <c r="P762" s="70">
        <v>123.41395032459506</v>
      </c>
      <c r="Q762" s="70">
        <v>130.86870416117446</v>
      </c>
      <c r="R762" s="70">
        <v>134.56218152831346</v>
      </c>
      <c r="S762" s="70">
        <v>137.17579681944875</v>
      </c>
      <c r="T762" s="265">
        <v>136.11309504137799</v>
      </c>
      <c r="U762" s="70">
        <v>112.52006881451047</v>
      </c>
      <c r="V762" s="70">
        <v>115.84865505014349</v>
      </c>
      <c r="W762" s="70">
        <v>123.58908723133646</v>
      </c>
      <c r="X762" s="70">
        <v>130.99614903214783</v>
      </c>
      <c r="Y762" s="70">
        <v>134.63333422835979</v>
      </c>
      <c r="Z762" s="70">
        <v>137.18730642275401</v>
      </c>
      <c r="AA762" s="70">
        <v>136.06399006207383</v>
      </c>
      <c r="BJ762" s="275"/>
    </row>
    <row r="763" spans="1:62" x14ac:dyDescent="0.25">
      <c r="A763" t="str">
        <f t="shared" si="21"/>
        <v>33. Reparatie en installatie van machines en apparaten</v>
      </c>
      <c r="B763" s="275">
        <v>33</v>
      </c>
      <c r="C763" s="5" t="s">
        <v>166</v>
      </c>
      <c r="D763" s="266"/>
      <c r="E763" s="70">
        <v>176.18789331737523</v>
      </c>
      <c r="F763" s="70">
        <v>90.897264361816752</v>
      </c>
      <c r="G763" s="70">
        <v>91.808242281394129</v>
      </c>
      <c r="H763" s="70">
        <v>87.287238593729597</v>
      </c>
      <c r="I763" s="70">
        <v>93.633977735385741</v>
      </c>
      <c r="J763" s="70">
        <v>104.44573579142808</v>
      </c>
      <c r="K763" s="69">
        <v>87.585479040693286</v>
      </c>
      <c r="L763" s="69">
        <v>83.815860911452134</v>
      </c>
      <c r="M763" s="265">
        <v>78.244688058963334</v>
      </c>
      <c r="N763" s="70">
        <v>86.94471055851902</v>
      </c>
      <c r="O763" s="70">
        <v>85.945105938810187</v>
      </c>
      <c r="P763" s="70">
        <v>83.272560542957024</v>
      </c>
      <c r="Q763" s="70">
        <v>80.557624820405778</v>
      </c>
      <c r="R763" s="70">
        <v>80.229334982284811</v>
      </c>
      <c r="S763" s="70">
        <v>81.150246377085978</v>
      </c>
      <c r="T763" s="265">
        <v>83.70284499130365</v>
      </c>
      <c r="U763" s="70">
        <v>87.226992059078469</v>
      </c>
      <c r="V763" s="70">
        <v>86.185803967413534</v>
      </c>
      <c r="W763" s="70">
        <v>83.468644433949052</v>
      </c>
      <c r="X763" s="70">
        <v>80.711412886223798</v>
      </c>
      <c r="Y763" s="70">
        <v>80.346755637912565</v>
      </c>
      <c r="Z763" s="70">
        <v>81.232879978659312</v>
      </c>
      <c r="AA763" s="70">
        <v>83.750822927291992</v>
      </c>
      <c r="BJ763" s="275"/>
    </row>
    <row r="764" spans="1:62" x14ac:dyDescent="0.25">
      <c r="A764" t="str">
        <f t="shared" si="21"/>
        <v>33. Reparatie en installatie van machines en apparaten</v>
      </c>
      <c r="B764" s="275">
        <v>33</v>
      </c>
      <c r="C764" s="5" t="s">
        <v>167</v>
      </c>
      <c r="D764" s="266"/>
      <c r="E764" s="70">
        <v>153.734150121738</v>
      </c>
      <c r="F764" s="70">
        <v>91.341659597230688</v>
      </c>
      <c r="G764" s="70">
        <v>100.67772026831939</v>
      </c>
      <c r="H764" s="70">
        <v>109.97334959607571</v>
      </c>
      <c r="I764" s="70">
        <v>118.85634356503563</v>
      </c>
      <c r="J764" s="70">
        <v>132.88235898980136</v>
      </c>
      <c r="K764" s="69">
        <v>119.30864789460603</v>
      </c>
      <c r="L764" s="69">
        <v>111.91294301500685</v>
      </c>
      <c r="M764" s="265">
        <v>102.9688743628215</v>
      </c>
      <c r="N764" s="70">
        <v>113.49535952127685</v>
      </c>
      <c r="O764" s="70">
        <v>110.08734707609517</v>
      </c>
      <c r="P764" s="70">
        <v>104.73725820125848</v>
      </c>
      <c r="Q764" s="70">
        <v>102.98088961806475</v>
      </c>
      <c r="R764" s="70">
        <v>100.68815448791466</v>
      </c>
      <c r="S764" s="70">
        <v>96.747861283164326</v>
      </c>
      <c r="T764" s="265">
        <v>95.605871648444861</v>
      </c>
      <c r="U764" s="70">
        <v>113.80398487975093</v>
      </c>
      <c r="V764" s="70">
        <v>110.33762355934203</v>
      </c>
      <c r="W764" s="70">
        <v>104.92869611437384</v>
      </c>
      <c r="X764" s="70">
        <v>103.12324488659078</v>
      </c>
      <c r="Y764" s="70">
        <v>100.78250926452084</v>
      </c>
      <c r="Z764" s="70">
        <v>96.795466035600839</v>
      </c>
      <c r="AA764" s="70">
        <v>95.610384066869599</v>
      </c>
      <c r="BJ764" s="275"/>
    </row>
    <row r="765" spans="1:62" x14ac:dyDescent="0.25">
      <c r="A765" t="str">
        <f t="shared" si="21"/>
        <v>33. Reparatie en installatie van machines en apparaten</v>
      </c>
      <c r="B765" s="275">
        <v>33</v>
      </c>
      <c r="C765" s="5" t="s">
        <v>168</v>
      </c>
      <c r="D765" s="266"/>
      <c r="E765" s="70">
        <v>75.02746789251303</v>
      </c>
      <c r="F765" s="70">
        <v>63.24582629386898</v>
      </c>
      <c r="G765" s="70">
        <v>75.566216082409895</v>
      </c>
      <c r="H765" s="70">
        <v>79.212756056415401</v>
      </c>
      <c r="I765" s="70">
        <v>91.466590929458206</v>
      </c>
      <c r="J765" s="70">
        <v>103.96961119817909</v>
      </c>
      <c r="K765" s="69">
        <v>111.1256398329873</v>
      </c>
      <c r="L765" s="69">
        <v>118.56264575401465</v>
      </c>
      <c r="M765" s="265">
        <v>137.82430840863489</v>
      </c>
      <c r="N765" s="70">
        <v>142.09078206691112</v>
      </c>
      <c r="O765" s="70">
        <v>138.08621970132515</v>
      </c>
      <c r="P765" s="70">
        <v>136.68484806045944</v>
      </c>
      <c r="Q765" s="70">
        <v>126.90354852020778</v>
      </c>
      <c r="R765" s="70">
        <v>118.28109388258073</v>
      </c>
      <c r="S765" s="70">
        <v>116.33180874023198</v>
      </c>
      <c r="T765" s="265">
        <v>111.73060946195979</v>
      </c>
      <c r="U765" s="70">
        <v>142.23651537098047</v>
      </c>
      <c r="V765" s="70">
        <v>138.16638515819727</v>
      </c>
      <c r="W765" s="70">
        <v>136.70339011377328</v>
      </c>
      <c r="X765" s="70">
        <v>126.86433055813562</v>
      </c>
      <c r="Y765" s="70">
        <v>118.19196518755577</v>
      </c>
      <c r="Z765" s="70">
        <v>116.19246294010584</v>
      </c>
      <c r="AA765" s="70">
        <v>111.54715553812581</v>
      </c>
      <c r="BJ765" s="275"/>
    </row>
    <row r="766" spans="1:62" x14ac:dyDescent="0.25">
      <c r="A766" t="str">
        <f t="shared" si="21"/>
        <v>33. Reparatie en installatie van machines en apparaten</v>
      </c>
      <c r="B766" s="275">
        <v>33</v>
      </c>
      <c r="C766" s="5" t="s">
        <v>169</v>
      </c>
      <c r="D766" s="266"/>
      <c r="E766" s="70">
        <v>11.721048222053248</v>
      </c>
      <c r="F766" s="70">
        <v>8.9900165067085567</v>
      </c>
      <c r="G766" s="70">
        <v>9.5955662729823192</v>
      </c>
      <c r="H766" s="70">
        <v>10.718785752231719</v>
      </c>
      <c r="I766" s="70">
        <v>12.821057677149852</v>
      </c>
      <c r="J766" s="70">
        <v>12.41380502562226</v>
      </c>
      <c r="K766" s="69">
        <v>13.806367495115532</v>
      </c>
      <c r="L766" s="69">
        <v>15.913415931055683</v>
      </c>
      <c r="M766" s="265">
        <v>17.216176539541813</v>
      </c>
      <c r="N766" s="70">
        <v>20.707190381534048</v>
      </c>
      <c r="O766" s="70">
        <v>22.32712106034446</v>
      </c>
      <c r="P766" s="70">
        <v>35.204200947688818</v>
      </c>
      <c r="Q766" s="70">
        <v>39.420031840932914</v>
      </c>
      <c r="R766" s="70">
        <v>45.146968497852377</v>
      </c>
      <c r="S766" s="70">
        <v>43.52020483876511</v>
      </c>
      <c r="T766" s="265">
        <v>43.193889019152479</v>
      </c>
      <c r="U766" s="70">
        <v>20.726863244483862</v>
      </c>
      <c r="V766" s="70">
        <v>22.338396137451021</v>
      </c>
      <c r="W766" s="70">
        <v>35.206318036164191</v>
      </c>
      <c r="X766" s="70">
        <v>39.404873967230117</v>
      </c>
      <c r="Y766" s="70">
        <v>45.109542388477138</v>
      </c>
      <c r="Z766" s="70">
        <v>43.464792823157659</v>
      </c>
      <c r="AA766" s="70">
        <v>43.119711520133016</v>
      </c>
      <c r="BJ766" s="275"/>
    </row>
    <row r="767" spans="1:62" x14ac:dyDescent="0.25">
      <c r="A767" t="str">
        <f t="shared" si="21"/>
        <v>33. Reparatie en installatie van machines en apparaten</v>
      </c>
      <c r="B767" s="275">
        <v>33</v>
      </c>
      <c r="C767" s="5" t="s">
        <v>26</v>
      </c>
      <c r="D767" s="270"/>
      <c r="E767" s="70">
        <v>240.48266623630428</v>
      </c>
      <c r="F767" s="70">
        <v>163.57750239780825</v>
      </c>
      <c r="G767" s="70">
        <v>185.83950262371161</v>
      </c>
      <c r="H767" s="70">
        <v>199.90489140472283</v>
      </c>
      <c r="I767" s="70">
        <v>223.14399217164367</v>
      </c>
      <c r="J767" s="70">
        <v>249.26577521360269</v>
      </c>
      <c r="K767" s="69">
        <v>244.24065522270885</v>
      </c>
      <c r="L767" s="69">
        <v>246.38900470007718</v>
      </c>
      <c r="M767" s="265">
        <v>258.00935931099821</v>
      </c>
      <c r="N767" s="70">
        <v>276.29333196972198</v>
      </c>
      <c r="O767" s="70">
        <v>270.50068783776476</v>
      </c>
      <c r="P767" s="70">
        <v>276.62630720940678</v>
      </c>
      <c r="Q767" s="70">
        <v>269.30446997920541</v>
      </c>
      <c r="R767" s="70">
        <v>264.11621686834775</v>
      </c>
      <c r="S767" s="70">
        <v>256.59987486216141</v>
      </c>
      <c r="T767" s="265">
        <v>250.53037012955713</v>
      </c>
      <c r="U767" s="70">
        <v>276.76736349521525</v>
      </c>
      <c r="V767" s="70">
        <v>270.84240485499032</v>
      </c>
      <c r="W767" s="70">
        <v>276.83840426431129</v>
      </c>
      <c r="X767" s="70">
        <v>269.39244941195653</v>
      </c>
      <c r="Y767" s="70">
        <v>264.08401684055377</v>
      </c>
      <c r="Z767" s="70">
        <v>256.45272179886433</v>
      </c>
      <c r="AA767" s="70">
        <v>250.27725112512843</v>
      </c>
      <c r="BJ767" s="275"/>
    </row>
    <row r="768" spans="1:62" x14ac:dyDescent="0.25">
      <c r="A768" t="str">
        <f t="shared" si="21"/>
        <v>33. Reparatie en installatie van machines en apparaten</v>
      </c>
      <c r="B768" s="275">
        <v>33</v>
      </c>
      <c r="C768" s="99" t="s">
        <v>19</v>
      </c>
      <c r="D768" s="270"/>
      <c r="E768" s="70">
        <v>1631.569515287197</v>
      </c>
      <c r="F768" s="70">
        <v>1085.8725366836568</v>
      </c>
      <c r="G768" s="70">
        <v>1169.405114326305</v>
      </c>
      <c r="H768" s="70">
        <v>1198.7568377895302</v>
      </c>
      <c r="I768" s="70">
        <v>1291.9580569797565</v>
      </c>
      <c r="J768" s="70">
        <v>1427.5097474374932</v>
      </c>
      <c r="K768" s="69">
        <v>1331.594303752883</v>
      </c>
      <c r="L768" s="69">
        <v>1317.4724603665322</v>
      </c>
      <c r="M768" s="265">
        <v>1315.5111369624185</v>
      </c>
      <c r="N768" s="70">
        <v>1478.0023845619708</v>
      </c>
      <c r="O768" s="70">
        <v>1495.3970297589146</v>
      </c>
      <c r="P768" s="70">
        <v>1518.3288088705094</v>
      </c>
      <c r="Q768" s="70">
        <v>1531.7754206736274</v>
      </c>
      <c r="R768" s="70">
        <v>1545.3690715505795</v>
      </c>
      <c r="S768" s="70">
        <v>1559.4322026446605</v>
      </c>
      <c r="T768" s="265">
        <v>1567.3696129759542</v>
      </c>
      <c r="U768" s="70">
        <v>1480.3824349453816</v>
      </c>
      <c r="V768" s="70">
        <v>1497.1306794392042</v>
      </c>
      <c r="W768" s="70">
        <v>1519.3961094059891</v>
      </c>
      <c r="X768" s="70">
        <v>1532.1690848291948</v>
      </c>
      <c r="Y768" s="70">
        <v>1545.0773422984958</v>
      </c>
      <c r="Z768" s="70">
        <v>1558.442419934986</v>
      </c>
      <c r="AA768" s="70">
        <v>1565.6860760765603</v>
      </c>
      <c r="AB768" s="17"/>
      <c r="BJ768" s="275"/>
    </row>
    <row r="769" spans="1:62" x14ac:dyDescent="0.25">
      <c r="A769" t="str">
        <f t="shared" si="21"/>
        <v>33. Reparatie en installatie van machines en apparaten</v>
      </c>
      <c r="B769" s="275">
        <v>33</v>
      </c>
      <c r="C769" s="99" t="s">
        <v>20</v>
      </c>
      <c r="D769" s="270"/>
      <c r="E769" s="267">
        <v>0.14739345396139822</v>
      </c>
      <c r="F769" s="267">
        <v>0.15064153192177349</v>
      </c>
      <c r="G769" s="267">
        <v>0.15891798346612659</v>
      </c>
      <c r="H769" s="267">
        <v>0.16676016778627195</v>
      </c>
      <c r="I769" s="267">
        <v>0.172717675288386</v>
      </c>
      <c r="J769" s="267">
        <v>0.17461581306961785</v>
      </c>
      <c r="K769" s="333">
        <v>0.18341972065692688</v>
      </c>
      <c r="L769" s="333">
        <v>0.18701643648135888</v>
      </c>
      <c r="M769" s="268">
        <v>0.19612860131823348</v>
      </c>
      <c r="N769" s="267">
        <v>0.18693700013995976</v>
      </c>
      <c r="O769" s="267">
        <v>0.18088887596719008</v>
      </c>
      <c r="P769" s="267">
        <v>0.1821913050673063</v>
      </c>
      <c r="Q769" s="267">
        <v>0.17581198023191522</v>
      </c>
      <c r="R769" s="267">
        <v>0.17090818091974691</v>
      </c>
      <c r="S769" s="267">
        <v>0.16454698987682215</v>
      </c>
      <c r="T769" s="268">
        <v>0.15984128316350144</v>
      </c>
      <c r="U769" s="267">
        <v>0.18695666536020911</v>
      </c>
      <c r="V769" s="267">
        <v>0.18090765794502492</v>
      </c>
      <c r="W769" s="267">
        <v>0.18220291769243888</v>
      </c>
      <c r="X769" s="267">
        <v>0.17582422989691651</v>
      </c>
      <c r="Y769" s="267">
        <v>0.17091961004857903</v>
      </c>
      <c r="Z769" s="267">
        <v>0.16455707218850141</v>
      </c>
      <c r="AA769" s="267">
        <v>0.15985148935621635</v>
      </c>
      <c r="BJ769" s="275"/>
    </row>
    <row r="770" spans="1:62" x14ac:dyDescent="0.25">
      <c r="A770" t="str">
        <f t="shared" si="21"/>
        <v>33. Reparatie en installatie van machines en apparaten</v>
      </c>
      <c r="B770" s="275">
        <v>33</v>
      </c>
      <c r="C770" s="99" t="s">
        <v>29</v>
      </c>
      <c r="D770" s="270"/>
      <c r="E770" s="70">
        <v>989.56951528719696</v>
      </c>
      <c r="F770" s="70">
        <v>1085.8725366836568</v>
      </c>
      <c r="G770" s="70">
        <v>1169.405114326305</v>
      </c>
      <c r="H770" s="70">
        <v>1198.7568377895302</v>
      </c>
      <c r="I770" s="70">
        <v>1291.9580569797565</v>
      </c>
      <c r="J770" s="70">
        <v>1359.5097474374932</v>
      </c>
      <c r="K770" s="69">
        <v>1331.594303752883</v>
      </c>
      <c r="L770" s="69">
        <v>1317.4724603665322</v>
      </c>
      <c r="M770" s="265">
        <v>1315.5111369624185</v>
      </c>
      <c r="N770" s="70">
        <v>1478.0023845619708</v>
      </c>
      <c r="O770" s="70">
        <v>1495.3970297589146</v>
      </c>
      <c r="P770" s="70">
        <v>1518.3288088705094</v>
      </c>
      <c r="Q770" s="70">
        <v>1531.7754206736274</v>
      </c>
      <c r="R770" s="70">
        <v>1545.3690715505795</v>
      </c>
      <c r="S770" s="70">
        <v>1559.4322026446605</v>
      </c>
      <c r="T770" s="265">
        <v>1567.3696129759542</v>
      </c>
      <c r="U770" s="70">
        <v>1480.3824349453816</v>
      </c>
      <c r="V770" s="70">
        <v>1497.1306794392042</v>
      </c>
      <c r="W770" s="70">
        <v>1519.3961094059891</v>
      </c>
      <c r="X770" s="70">
        <v>1532.1690848291948</v>
      </c>
      <c r="Y770" s="70">
        <v>1545.0773422984958</v>
      </c>
      <c r="Z770" s="70">
        <v>1558.442419934986</v>
      </c>
      <c r="AA770" s="70">
        <v>1565.6860760765603</v>
      </c>
      <c r="BJ770" s="275"/>
    </row>
    <row r="771" spans="1:62" x14ac:dyDescent="0.25">
      <c r="A771" t="str">
        <f t="shared" ref="A771:A834" si="22">VLOOKUP(B771,$AU$3:$AV$70,2)</f>
        <v>35. Productie en distributie van elektriciteit, gas, stoom en gekoelde lucht</v>
      </c>
      <c r="B771" s="275">
        <v>35</v>
      </c>
      <c r="C771" s="99" t="s">
        <v>25</v>
      </c>
      <c r="D771" s="70">
        <v>9625</v>
      </c>
      <c r="E771" s="70">
        <v>9304</v>
      </c>
      <c r="F771" s="70">
        <v>9448</v>
      </c>
      <c r="G771" s="70">
        <v>9224</v>
      </c>
      <c r="H771" s="70">
        <v>9089</v>
      </c>
      <c r="I771" s="70">
        <v>9103</v>
      </c>
      <c r="J771" s="70">
        <v>9192</v>
      </c>
      <c r="K771" s="69">
        <v>9241</v>
      </c>
      <c r="L771" s="69">
        <v>9091</v>
      </c>
      <c r="M771" s="265">
        <v>9281.9555634146473</v>
      </c>
      <c r="N771" s="70">
        <v>9244.6023404408425</v>
      </c>
      <c r="O771" s="70">
        <v>9207.3994374353806</v>
      </c>
      <c r="P771" s="70">
        <v>9170.3462494680662</v>
      </c>
      <c r="Q771" s="70">
        <v>9133.4421740431044</v>
      </c>
      <c r="R771" s="70">
        <v>9096.6866110893043</v>
      </c>
      <c r="S771" s="70">
        <v>9060.0789629503543</v>
      </c>
      <c r="T771" s="265">
        <v>9023.618634375056</v>
      </c>
      <c r="U771" s="70">
        <v>9147.4781851319731</v>
      </c>
      <c r="V771" s="70">
        <v>9014.9491209891712</v>
      </c>
      <c r="W771" s="70">
        <v>8884.3401437257326</v>
      </c>
      <c r="X771" s="70">
        <v>8755.6234350389459</v>
      </c>
      <c r="Y771" s="70">
        <v>8628.7715796588909</v>
      </c>
      <c r="Z771" s="70">
        <v>8503.757559509284</v>
      </c>
      <c r="AA771" s="70">
        <v>8380.5547479528796</v>
      </c>
      <c r="BJ771" s="275"/>
    </row>
    <row r="772" spans="1:62" x14ac:dyDescent="0.25">
      <c r="A772" t="str">
        <f t="shared" si="22"/>
        <v>35. Productie en distributie van elektriciteit, gas, stoom en gekoelde lucht</v>
      </c>
      <c r="B772" s="275">
        <v>35</v>
      </c>
      <c r="C772" s="99" t="s">
        <v>154</v>
      </c>
      <c r="D772" s="266"/>
      <c r="E772" s="70">
        <v>-321</v>
      </c>
      <c r="F772" s="70">
        <v>144</v>
      </c>
      <c r="G772" s="70">
        <v>-224</v>
      </c>
      <c r="H772" s="70">
        <v>-135</v>
      </c>
      <c r="I772" s="70">
        <v>14</v>
      </c>
      <c r="J772" s="70">
        <v>89</v>
      </c>
      <c r="K772" s="69">
        <v>49</v>
      </c>
      <c r="L772" s="69">
        <v>-150</v>
      </c>
      <c r="M772" s="265">
        <v>190.95556341464726</v>
      </c>
      <c r="N772" s="70">
        <v>-37.353222973804804</v>
      </c>
      <c r="O772" s="70">
        <v>-37.202903005461849</v>
      </c>
      <c r="P772" s="70">
        <v>-37.053187967314443</v>
      </c>
      <c r="Q772" s="70">
        <v>-36.904075424961775</v>
      </c>
      <c r="R772" s="70">
        <v>-36.755562953800109</v>
      </c>
      <c r="S772" s="70">
        <v>-36.607648138950026</v>
      </c>
      <c r="T772" s="265">
        <v>-36.460328575298263</v>
      </c>
      <c r="U772" s="70">
        <v>-134.47737828267418</v>
      </c>
      <c r="V772" s="70">
        <v>-132.52906414280187</v>
      </c>
      <c r="W772" s="70">
        <v>-130.60897726343865</v>
      </c>
      <c r="X772" s="70">
        <v>-128.71670868678666</v>
      </c>
      <c r="Y772" s="70">
        <v>-126.85185538005499</v>
      </c>
      <c r="Z772" s="70">
        <v>-125.01402014960695</v>
      </c>
      <c r="AA772" s="70">
        <v>-123.20281155640441</v>
      </c>
      <c r="BJ772" s="275"/>
    </row>
    <row r="773" spans="1:62" x14ac:dyDescent="0.25">
      <c r="A773" t="str">
        <f t="shared" si="22"/>
        <v>35. Productie en distributie van elektriciteit, gas, stoom en gekoelde lucht</v>
      </c>
      <c r="B773" s="275">
        <v>35</v>
      </c>
      <c r="C773" s="99" t="s">
        <v>155</v>
      </c>
      <c r="D773" s="266"/>
      <c r="E773" s="267">
        <v>0.96664935064935065</v>
      </c>
      <c r="F773" s="267">
        <v>1.0154772141014616</v>
      </c>
      <c r="G773" s="267">
        <v>0.97629127857747666</v>
      </c>
      <c r="H773" s="267">
        <v>0.98536426712922809</v>
      </c>
      <c r="I773" s="267">
        <v>1.0015403234679283</v>
      </c>
      <c r="J773" s="267">
        <v>1.0097769965945294</v>
      </c>
      <c r="K773" s="333">
        <v>1.0053307223672758</v>
      </c>
      <c r="L773" s="333">
        <v>0.98376799047722108</v>
      </c>
      <c r="M773" s="268">
        <v>1.0210049019265919</v>
      </c>
      <c r="N773" s="267">
        <v>0.99597571624658121</v>
      </c>
      <c r="O773" s="267">
        <v>0.99597571624658032</v>
      </c>
      <c r="P773" s="267">
        <v>0.99597571624658054</v>
      </c>
      <c r="Q773" s="267">
        <v>0.99597571624658099</v>
      </c>
      <c r="R773" s="267">
        <v>0.99597571624658032</v>
      </c>
      <c r="S773" s="267">
        <v>0.9959757162465811</v>
      </c>
      <c r="T773" s="268">
        <v>0.99597571624658054</v>
      </c>
      <c r="U773" s="267">
        <v>0.98551195625060684</v>
      </c>
      <c r="V773" s="267">
        <v>0.98551195625060795</v>
      </c>
      <c r="W773" s="267">
        <v>0.9855119562506075</v>
      </c>
      <c r="X773" s="267">
        <v>0.98551195625060706</v>
      </c>
      <c r="Y773" s="267">
        <v>0.98551195625060695</v>
      </c>
      <c r="Z773" s="267">
        <v>0.98551195625060817</v>
      </c>
      <c r="AA773" s="267">
        <v>0.98551195625060672</v>
      </c>
      <c r="BJ773" s="275"/>
    </row>
    <row r="774" spans="1:62" x14ac:dyDescent="0.25">
      <c r="A774" t="str">
        <f t="shared" si="22"/>
        <v>35. Productie en distributie van elektriciteit, gas, stoom en gekoelde lucht</v>
      </c>
      <c r="B774" s="275">
        <v>35</v>
      </c>
      <c r="C774" s="99" t="s">
        <v>8</v>
      </c>
      <c r="D774" s="70">
        <v>5</v>
      </c>
      <c r="E774" s="70">
        <v>10</v>
      </c>
      <c r="F774" s="70">
        <v>9</v>
      </c>
      <c r="G774" s="70">
        <v>4</v>
      </c>
      <c r="H774" s="70">
        <v>2</v>
      </c>
      <c r="I774" s="70">
        <v>5</v>
      </c>
      <c r="J774" s="70">
        <v>7</v>
      </c>
      <c r="K774" s="69">
        <v>4</v>
      </c>
      <c r="L774" s="69">
        <v>12</v>
      </c>
      <c r="M774" s="265">
        <v>7.1533013990188632</v>
      </c>
      <c r="N774" s="70">
        <v>7.182991376564571</v>
      </c>
      <c r="O774" s="70">
        <v>6.9427873845878096</v>
      </c>
      <c r="P774" s="70">
        <v>7.0118870631926544</v>
      </c>
      <c r="Q774" s="70">
        <v>7.0813783404713471</v>
      </c>
      <c r="R774" s="70">
        <v>7.1006536467660375</v>
      </c>
      <c r="S774" s="70">
        <v>7.0454970097808207</v>
      </c>
      <c r="T774" s="265">
        <v>6.7793110139769368</v>
      </c>
      <c r="U774" s="70">
        <v>7.1075265870204998</v>
      </c>
      <c r="V774" s="70">
        <v>6.7976713137296239</v>
      </c>
      <c r="W774" s="70">
        <v>6.7931992995801478</v>
      </c>
      <c r="X774" s="70">
        <v>6.7884463457178317</v>
      </c>
      <c r="Y774" s="70">
        <v>6.7354104855634986</v>
      </c>
      <c r="Z774" s="70">
        <v>6.6128781771581444</v>
      </c>
      <c r="AA774" s="70">
        <v>6.2961866417538808</v>
      </c>
      <c r="BJ774" s="275"/>
    </row>
    <row r="775" spans="1:62" x14ac:dyDescent="0.25">
      <c r="A775" t="str">
        <f t="shared" si="22"/>
        <v>35. Productie en distributie van elektriciteit, gas, stoom en gekoelde lucht</v>
      </c>
      <c r="B775" s="275">
        <v>35</v>
      </c>
      <c r="C775" s="99" t="s">
        <v>9</v>
      </c>
      <c r="D775" s="70">
        <v>259</v>
      </c>
      <c r="E775" s="70">
        <v>193</v>
      </c>
      <c r="F775" s="70">
        <v>217</v>
      </c>
      <c r="G775" s="70">
        <v>182</v>
      </c>
      <c r="H775" s="70">
        <v>178</v>
      </c>
      <c r="I775" s="70">
        <v>156</v>
      </c>
      <c r="J775" s="70">
        <v>182</v>
      </c>
      <c r="K775" s="69">
        <v>186</v>
      </c>
      <c r="L775" s="69">
        <v>155</v>
      </c>
      <c r="M775" s="265">
        <v>210.65239292283132</v>
      </c>
      <c r="N775" s="70">
        <v>211.526711571936</v>
      </c>
      <c r="O775" s="70">
        <v>204.4531181530341</v>
      </c>
      <c r="P775" s="70">
        <v>206.48798455056988</v>
      </c>
      <c r="Q775" s="70">
        <v>208.53438285388035</v>
      </c>
      <c r="R775" s="70">
        <v>209.10200739097229</v>
      </c>
      <c r="S775" s="70">
        <v>207.47773952940759</v>
      </c>
      <c r="T775" s="265">
        <v>199.6390208943553</v>
      </c>
      <c r="U775" s="70">
        <v>209.30440363156919</v>
      </c>
      <c r="V775" s="70">
        <v>200.17970006638274</v>
      </c>
      <c r="W775" s="70">
        <v>200.04800696004986</v>
      </c>
      <c r="X775" s="70">
        <v>199.9080406635527</v>
      </c>
      <c r="Y775" s="70">
        <v>198.34622602314579</v>
      </c>
      <c r="Z775" s="70">
        <v>194.73786080320883</v>
      </c>
      <c r="AA775" s="70">
        <v>185.41184110544185</v>
      </c>
      <c r="BJ775" s="275"/>
    </row>
    <row r="776" spans="1:62" x14ac:dyDescent="0.25">
      <c r="A776" t="str">
        <f t="shared" si="22"/>
        <v>35. Productie en distributie van elektriciteit, gas, stoom en gekoelde lucht</v>
      </c>
      <c r="B776" s="275">
        <v>35</v>
      </c>
      <c r="C776" s="99" t="s">
        <v>10</v>
      </c>
      <c r="D776" s="70">
        <v>1112</v>
      </c>
      <c r="E776" s="70">
        <v>895</v>
      </c>
      <c r="F776" s="70">
        <v>756</v>
      </c>
      <c r="G776" s="70">
        <v>656</v>
      </c>
      <c r="H776" s="70">
        <v>608</v>
      </c>
      <c r="I776" s="70">
        <v>584</v>
      </c>
      <c r="J776" s="70">
        <v>564</v>
      </c>
      <c r="K776" s="69">
        <v>587</v>
      </c>
      <c r="L776" s="69">
        <v>534</v>
      </c>
      <c r="M776" s="265">
        <v>776.5032001417718</v>
      </c>
      <c r="N776" s="70">
        <v>779.72609839397478</v>
      </c>
      <c r="O776" s="70">
        <v>753.65154092008356</v>
      </c>
      <c r="P776" s="70">
        <v>761.15243017001649</v>
      </c>
      <c r="Q776" s="70">
        <v>768.69582813116563</v>
      </c>
      <c r="R776" s="70">
        <v>770.78819586274085</v>
      </c>
      <c r="S776" s="70">
        <v>764.80084782034555</v>
      </c>
      <c r="T776" s="265">
        <v>735.90589903446198</v>
      </c>
      <c r="U776" s="70">
        <v>771.53426537725977</v>
      </c>
      <c r="V776" s="70">
        <v>737.89894122830538</v>
      </c>
      <c r="W776" s="70">
        <v>737.41349638201041</v>
      </c>
      <c r="X776" s="70">
        <v>736.89755504550806</v>
      </c>
      <c r="Y776" s="70">
        <v>731.14042098461698</v>
      </c>
      <c r="Z776" s="70">
        <v>717.8393276446152</v>
      </c>
      <c r="AA776" s="70">
        <v>683.46191545659372</v>
      </c>
      <c r="BJ776" s="275"/>
    </row>
    <row r="777" spans="1:62" x14ac:dyDescent="0.25">
      <c r="A777" t="str">
        <f t="shared" si="22"/>
        <v>35. Productie en distributie van elektriciteit, gas, stoom en gekoelde lucht</v>
      </c>
      <c r="B777" s="275">
        <v>35</v>
      </c>
      <c r="C777" s="99" t="s">
        <v>11</v>
      </c>
      <c r="D777" s="70">
        <v>1755</v>
      </c>
      <c r="E777" s="70">
        <v>1693</v>
      </c>
      <c r="F777" s="70">
        <v>1620</v>
      </c>
      <c r="G777" s="70">
        <v>1476</v>
      </c>
      <c r="H777" s="70">
        <v>1271</v>
      </c>
      <c r="I777" s="70">
        <v>1169</v>
      </c>
      <c r="J777" s="70">
        <v>1055</v>
      </c>
      <c r="K777" s="69">
        <v>991</v>
      </c>
      <c r="L777" s="69">
        <v>868</v>
      </c>
      <c r="M777" s="265">
        <v>815.95954284642494</v>
      </c>
      <c r="N777" s="70">
        <v>844.77275760295879</v>
      </c>
      <c r="O777" s="70">
        <v>877.75130747869707</v>
      </c>
      <c r="P777" s="70">
        <v>932.38031943321573</v>
      </c>
      <c r="Q777" s="70">
        <v>999.84478330893808</v>
      </c>
      <c r="R777" s="70">
        <v>1066.9401536406904</v>
      </c>
      <c r="S777" s="70">
        <v>1065.3098673610114</v>
      </c>
      <c r="T777" s="265">
        <v>1061.1155072723218</v>
      </c>
      <c r="U777" s="70">
        <v>835.89754182961985</v>
      </c>
      <c r="V777" s="70">
        <v>859.40481148564243</v>
      </c>
      <c r="W777" s="70">
        <v>903.30110508540793</v>
      </c>
      <c r="X777" s="70">
        <v>958.48468182351507</v>
      </c>
      <c r="Y777" s="70">
        <v>1012.0589252474247</v>
      </c>
      <c r="Z777" s="70">
        <v>999.89601358187042</v>
      </c>
      <c r="AA777" s="70">
        <v>985.49561577447821</v>
      </c>
      <c r="BJ777" s="275"/>
    </row>
    <row r="778" spans="1:62" x14ac:dyDescent="0.25">
      <c r="A778" t="str">
        <f t="shared" si="22"/>
        <v>35. Productie en distributie van elektriciteit, gas, stoom en gekoelde lucht</v>
      </c>
      <c r="B778" s="275">
        <v>35</v>
      </c>
      <c r="C778" s="99" t="s">
        <v>12</v>
      </c>
      <c r="D778" s="70">
        <v>1242</v>
      </c>
      <c r="E778" s="70">
        <v>1323</v>
      </c>
      <c r="F778" s="70">
        <v>1463</v>
      </c>
      <c r="G778" s="70">
        <v>1533</v>
      </c>
      <c r="H778" s="70">
        <v>1602</v>
      </c>
      <c r="I778" s="70">
        <v>1684</v>
      </c>
      <c r="J778" s="70">
        <v>1703</v>
      </c>
      <c r="K778" s="69">
        <v>1635</v>
      </c>
      <c r="L778" s="69">
        <v>1519</v>
      </c>
      <c r="M778" s="265">
        <v>1366.6317466393323</v>
      </c>
      <c r="N778" s="70">
        <v>1260.2008807262357</v>
      </c>
      <c r="O778" s="70">
        <v>1116.1703336029723</v>
      </c>
      <c r="P778" s="70">
        <v>1003.3338981001971</v>
      </c>
      <c r="Q778" s="70">
        <v>889.37047705708244</v>
      </c>
      <c r="R778" s="70">
        <v>836.04876483940529</v>
      </c>
      <c r="S778" s="70">
        <v>865.57137146793821</v>
      </c>
      <c r="T778" s="265">
        <v>899.36186528779558</v>
      </c>
      <c r="U778" s="70">
        <v>1246.9611607736972</v>
      </c>
      <c r="V778" s="70">
        <v>1092.8404742469847</v>
      </c>
      <c r="W778" s="70">
        <v>972.04177311946751</v>
      </c>
      <c r="X778" s="70">
        <v>852.5803134203984</v>
      </c>
      <c r="Y778" s="70">
        <v>793.04411921378801</v>
      </c>
      <c r="Z778" s="70">
        <v>812.42217904669974</v>
      </c>
      <c r="AA778" s="70">
        <v>835.26927008561199</v>
      </c>
      <c r="BJ778" s="275"/>
    </row>
    <row r="779" spans="1:62" x14ac:dyDescent="0.25">
      <c r="A779" t="str">
        <f t="shared" si="22"/>
        <v>35. Productie en distributie van elektriciteit, gas, stoom en gekoelde lucht</v>
      </c>
      <c r="B779" s="275">
        <v>35</v>
      </c>
      <c r="C779" s="99" t="s">
        <v>13</v>
      </c>
      <c r="D779" s="70">
        <v>1260</v>
      </c>
      <c r="E779" s="70">
        <v>1187</v>
      </c>
      <c r="F779" s="70">
        <v>1166</v>
      </c>
      <c r="G779" s="70">
        <v>1120</v>
      </c>
      <c r="H779" s="70">
        <v>1140</v>
      </c>
      <c r="I779" s="70">
        <v>1235</v>
      </c>
      <c r="J779" s="70">
        <v>1347</v>
      </c>
      <c r="K779" s="69">
        <v>1478</v>
      </c>
      <c r="L779" s="69">
        <v>1583</v>
      </c>
      <c r="M779" s="265">
        <v>1679.1482710546504</v>
      </c>
      <c r="N779" s="70">
        <v>1705.5122496367085</v>
      </c>
      <c r="O779" s="70">
        <v>1736.1522189042591</v>
      </c>
      <c r="P779" s="70">
        <v>1653.8694946326418</v>
      </c>
      <c r="Q779" s="70">
        <v>1556.3983348498941</v>
      </c>
      <c r="R779" s="70">
        <v>1400.2787194354573</v>
      </c>
      <c r="S779" s="70">
        <v>1291.227486727244</v>
      </c>
      <c r="T779" s="265">
        <v>1143.650854923316</v>
      </c>
      <c r="U779" s="70">
        <v>1687.5940709509412</v>
      </c>
      <c r="V779" s="70">
        <v>1699.8636831241733</v>
      </c>
      <c r="W779" s="70">
        <v>1602.2883699184717</v>
      </c>
      <c r="X779" s="70">
        <v>1492.0155484856975</v>
      </c>
      <c r="Y779" s="70">
        <v>1328.2512341511726</v>
      </c>
      <c r="Z779" s="70">
        <v>1211.9414793408496</v>
      </c>
      <c r="AA779" s="70">
        <v>1062.1491211648201</v>
      </c>
      <c r="BJ779" s="275"/>
    </row>
    <row r="780" spans="1:62" x14ac:dyDescent="0.25">
      <c r="A780" t="str">
        <f t="shared" si="22"/>
        <v>35. Productie en distributie van elektriciteit, gas, stoom en gekoelde lucht</v>
      </c>
      <c r="B780" s="275">
        <v>35</v>
      </c>
      <c r="C780" s="99" t="s">
        <v>14</v>
      </c>
      <c r="D780" s="70">
        <v>1334</v>
      </c>
      <c r="E780" s="70">
        <v>1297</v>
      </c>
      <c r="F780" s="70">
        <v>1306</v>
      </c>
      <c r="G780" s="70">
        <v>1268</v>
      </c>
      <c r="H780" s="70">
        <v>1280</v>
      </c>
      <c r="I780" s="70">
        <v>1288</v>
      </c>
      <c r="J780" s="70">
        <v>1241</v>
      </c>
      <c r="K780" s="69">
        <v>1212</v>
      </c>
      <c r="L780" s="69">
        <v>1197</v>
      </c>
      <c r="M780" s="265">
        <v>1212.8856751424075</v>
      </c>
      <c r="N780" s="70">
        <v>1270.2986441935934</v>
      </c>
      <c r="O780" s="70">
        <v>1375.9336112414821</v>
      </c>
      <c r="P780" s="70">
        <v>1505.0008471502954</v>
      </c>
      <c r="Q780" s="70">
        <v>1621.9740382273749</v>
      </c>
      <c r="R780" s="70">
        <v>1720.4895148357714</v>
      </c>
      <c r="S780" s="70">
        <v>1747.5025842005728</v>
      </c>
      <c r="T780" s="265">
        <v>1778.8969207034484</v>
      </c>
      <c r="U780" s="70">
        <v>1256.952836741435</v>
      </c>
      <c r="V780" s="70">
        <v>1347.1742573444646</v>
      </c>
      <c r="W780" s="70">
        <v>1458.062659679201</v>
      </c>
      <c r="X780" s="70">
        <v>1554.8786130696899</v>
      </c>
      <c r="Y780" s="70">
        <v>1631.99103843133</v>
      </c>
      <c r="Z780" s="70">
        <v>1640.1996463194666</v>
      </c>
      <c r="AA780" s="70">
        <v>1652.1246784663697</v>
      </c>
      <c r="BJ780" s="275"/>
    </row>
    <row r="781" spans="1:62" x14ac:dyDescent="0.25">
      <c r="A781" t="str">
        <f t="shared" si="22"/>
        <v>35. Productie en distributie van elektriciteit, gas, stoom en gekoelde lucht</v>
      </c>
      <c r="B781" s="275">
        <v>35</v>
      </c>
      <c r="C781" s="99" t="s">
        <v>15</v>
      </c>
      <c r="D781" s="70">
        <v>1363</v>
      </c>
      <c r="E781" s="70">
        <v>1393</v>
      </c>
      <c r="F781" s="70">
        <v>1432</v>
      </c>
      <c r="G781" s="70">
        <v>1399</v>
      </c>
      <c r="H781" s="70">
        <v>1354</v>
      </c>
      <c r="I781" s="70">
        <v>1340</v>
      </c>
      <c r="J781" s="70">
        <v>1339</v>
      </c>
      <c r="K781" s="69">
        <v>1342</v>
      </c>
      <c r="L781" s="69">
        <v>1305</v>
      </c>
      <c r="M781" s="265">
        <v>1344.8861413959644</v>
      </c>
      <c r="N781" s="70">
        <v>1313.0309275339227</v>
      </c>
      <c r="O781" s="70">
        <v>1256.1446883331246</v>
      </c>
      <c r="P781" s="70">
        <v>1222.7761809777689</v>
      </c>
      <c r="Q781" s="70">
        <v>1219.2360006297222</v>
      </c>
      <c r="R781" s="70">
        <v>1235.6849650649299</v>
      </c>
      <c r="S781" s="70">
        <v>1294.2572082455256</v>
      </c>
      <c r="T781" s="265">
        <v>1401.8429161211118</v>
      </c>
      <c r="U781" s="70">
        <v>1299.2361730345031</v>
      </c>
      <c r="V781" s="70">
        <v>1229.8891267693402</v>
      </c>
      <c r="W781" s="70">
        <v>1184.6400578476062</v>
      </c>
      <c r="X781" s="70">
        <v>1168.8004474693214</v>
      </c>
      <c r="Y781" s="70">
        <v>1172.1238472661037</v>
      </c>
      <c r="Z781" s="70">
        <v>1214.7851650713662</v>
      </c>
      <c r="AA781" s="70">
        <v>1301.9412480297628</v>
      </c>
      <c r="BJ781" s="275"/>
    </row>
    <row r="782" spans="1:62" x14ac:dyDescent="0.25">
      <c r="A782" t="str">
        <f t="shared" si="22"/>
        <v>35. Productie en distributie van elektriciteit, gas, stoom en gekoelde lucht</v>
      </c>
      <c r="B782" s="275">
        <v>35</v>
      </c>
      <c r="C782" s="99" t="s">
        <v>16</v>
      </c>
      <c r="D782" s="70">
        <v>1131</v>
      </c>
      <c r="E782" s="70">
        <v>1119</v>
      </c>
      <c r="F782" s="70">
        <v>1217</v>
      </c>
      <c r="G782" s="70">
        <v>1271</v>
      </c>
      <c r="H782" s="70">
        <v>1276</v>
      </c>
      <c r="I782" s="70">
        <v>1221</v>
      </c>
      <c r="J782" s="70">
        <v>1322</v>
      </c>
      <c r="K782" s="69">
        <v>1360</v>
      </c>
      <c r="L782" s="69">
        <v>1389</v>
      </c>
      <c r="M782" s="265">
        <v>1334.3430515083178</v>
      </c>
      <c r="N782" s="70">
        <v>1306.1243780762472</v>
      </c>
      <c r="O782" s="70">
        <v>1293.9814733559374</v>
      </c>
      <c r="P782" s="70">
        <v>1287.7925328247909</v>
      </c>
      <c r="Q782" s="70">
        <v>1259.1960841703985</v>
      </c>
      <c r="R782" s="70">
        <v>1293.3803707078919</v>
      </c>
      <c r="S782" s="70">
        <v>1260.3836005520222</v>
      </c>
      <c r="T782" s="265">
        <v>1203.1830595840997</v>
      </c>
      <c r="U782" s="70">
        <v>1292.4021840567134</v>
      </c>
      <c r="V782" s="70">
        <v>1266.9350585984332</v>
      </c>
      <c r="W782" s="70">
        <v>1247.6286701638091</v>
      </c>
      <c r="X782" s="70">
        <v>1207.1075213246959</v>
      </c>
      <c r="Y782" s="70">
        <v>1226.8515187549722</v>
      </c>
      <c r="Z782" s="70">
        <v>1182.9915186065371</v>
      </c>
      <c r="AA782" s="70">
        <v>1117.4387915998545</v>
      </c>
      <c r="BJ782" s="275"/>
    </row>
    <row r="783" spans="1:62" x14ac:dyDescent="0.25">
      <c r="A783" t="str">
        <f t="shared" si="22"/>
        <v>35. Productie en distributie van elektriciteit, gas, stoom en gekoelde lucht</v>
      </c>
      <c r="B783" s="275">
        <v>35</v>
      </c>
      <c r="C783" s="99" t="s">
        <v>17</v>
      </c>
      <c r="D783" s="70">
        <v>159</v>
      </c>
      <c r="E783" s="70">
        <v>193</v>
      </c>
      <c r="F783" s="70">
        <v>259</v>
      </c>
      <c r="G783" s="70">
        <v>310</v>
      </c>
      <c r="H783" s="70">
        <v>371</v>
      </c>
      <c r="I783" s="70">
        <v>415</v>
      </c>
      <c r="J783" s="70">
        <v>425</v>
      </c>
      <c r="K783" s="69">
        <v>431</v>
      </c>
      <c r="L783" s="69">
        <v>516</v>
      </c>
      <c r="M783" s="265">
        <v>517.25607746791366</v>
      </c>
      <c r="N783" s="70">
        <v>526.10136555520126</v>
      </c>
      <c r="O783" s="70">
        <v>528.59907227205315</v>
      </c>
      <c r="P783" s="70">
        <v>525.68671407994077</v>
      </c>
      <c r="Q783" s="70">
        <v>525.30290618248694</v>
      </c>
      <c r="R783" s="70">
        <v>485.14189488952331</v>
      </c>
      <c r="S783" s="70">
        <v>479.62668933697358</v>
      </c>
      <c r="T783" s="265">
        <v>483.08630151992958</v>
      </c>
      <c r="U783" s="70">
        <v>520.57412394385995</v>
      </c>
      <c r="V783" s="70">
        <v>517.55045214612255</v>
      </c>
      <c r="W783" s="70">
        <v>509.29151962987174</v>
      </c>
      <c r="X783" s="70">
        <v>503.57295182057834</v>
      </c>
      <c r="Y783" s="70">
        <v>460.18718393809706</v>
      </c>
      <c r="Z783" s="70">
        <v>450.17588719375993</v>
      </c>
      <c r="AA783" s="70">
        <v>448.6593862080062</v>
      </c>
      <c r="BJ783" s="275"/>
    </row>
    <row r="784" spans="1:62" x14ac:dyDescent="0.25">
      <c r="A784" t="str">
        <f t="shared" si="22"/>
        <v>35. Productie en distributie van elektriciteit, gas, stoom en gekoelde lucht</v>
      </c>
      <c r="B784" s="275">
        <v>35</v>
      </c>
      <c r="C784" s="99" t="s">
        <v>156</v>
      </c>
      <c r="D784" s="70">
        <v>5</v>
      </c>
      <c r="E784" s="70">
        <v>1</v>
      </c>
      <c r="F784" s="70">
        <v>3</v>
      </c>
      <c r="G784" s="70">
        <v>5</v>
      </c>
      <c r="H784" s="70">
        <v>7</v>
      </c>
      <c r="I784" s="70">
        <v>6</v>
      </c>
      <c r="J784" s="70">
        <v>7</v>
      </c>
      <c r="K784" s="69">
        <v>15</v>
      </c>
      <c r="L784" s="69">
        <v>13</v>
      </c>
      <c r="M784" s="265">
        <v>16.536162896012037</v>
      </c>
      <c r="N784" s="70">
        <v>20.125335773500307</v>
      </c>
      <c r="O784" s="70">
        <v>57.619285789150808</v>
      </c>
      <c r="P784" s="70">
        <v>64.85396048543781</v>
      </c>
      <c r="Q784" s="70">
        <v>77.80796029169079</v>
      </c>
      <c r="R784" s="70">
        <v>71.731370775160016</v>
      </c>
      <c r="S784" s="70">
        <v>76.876070699532548</v>
      </c>
      <c r="T784" s="265">
        <v>110.15697802024071</v>
      </c>
      <c r="U784" s="70">
        <v>19.913898205357683</v>
      </c>
      <c r="V784" s="70">
        <v>56.414944665592984</v>
      </c>
      <c r="W784" s="70">
        <v>62.831285640255864</v>
      </c>
      <c r="X784" s="70">
        <v>74.58931557026925</v>
      </c>
      <c r="Y784" s="70">
        <v>68.041655162676506</v>
      </c>
      <c r="Z784" s="70">
        <v>72.155603723748897</v>
      </c>
      <c r="AA784" s="70">
        <v>102.30669342018406</v>
      </c>
      <c r="BJ784" s="275"/>
    </row>
    <row r="785" spans="1:62" x14ac:dyDescent="0.25">
      <c r="A785" t="str">
        <f t="shared" si="22"/>
        <v>35. Productie en distributie van elektriciteit, gas, stoom en gekoelde lucht</v>
      </c>
      <c r="B785" s="275">
        <v>35</v>
      </c>
      <c r="C785" s="99" t="s">
        <v>6</v>
      </c>
      <c r="D785" s="70">
        <v>1295</v>
      </c>
      <c r="E785" s="70">
        <v>1313</v>
      </c>
      <c r="F785" s="70">
        <v>1479</v>
      </c>
      <c r="G785" s="70">
        <v>1586</v>
      </c>
      <c r="H785" s="70">
        <v>1654</v>
      </c>
      <c r="I785" s="70">
        <v>1642</v>
      </c>
      <c r="J785" s="70">
        <v>1754</v>
      </c>
      <c r="K785" s="69">
        <v>1806</v>
      </c>
      <c r="L785" s="69">
        <v>1918</v>
      </c>
      <c r="M785" s="265">
        <v>1868.1352918722434</v>
      </c>
      <c r="N785" s="70">
        <v>1852.3510794049489</v>
      </c>
      <c r="O785" s="70">
        <v>1880.1998314171412</v>
      </c>
      <c r="P785" s="70">
        <v>1878.3332073901693</v>
      </c>
      <c r="Q785" s="70">
        <v>1862.3069506445761</v>
      </c>
      <c r="R785" s="70">
        <v>1850.2536363725753</v>
      </c>
      <c r="S785" s="70">
        <v>1816.8863605885285</v>
      </c>
      <c r="T785" s="265">
        <v>1796.42633912427</v>
      </c>
      <c r="U785" s="70">
        <v>1832.890206205931</v>
      </c>
      <c r="V785" s="70">
        <v>1840.9004554101487</v>
      </c>
      <c r="W785" s="70">
        <v>1819.7514754339368</v>
      </c>
      <c r="X785" s="70">
        <v>1785.2697887155434</v>
      </c>
      <c r="Y785" s="70">
        <v>1755.0803578557459</v>
      </c>
      <c r="Z785" s="70">
        <v>1705.323009524046</v>
      </c>
      <c r="AA785" s="70">
        <v>1668.4048712280448</v>
      </c>
      <c r="BJ785" s="275"/>
    </row>
    <row r="786" spans="1:62" x14ac:dyDescent="0.25">
      <c r="A786" t="str">
        <f t="shared" si="22"/>
        <v>35. Productie en distributie van elektriciteit, gas, stoom en gekoelde lucht</v>
      </c>
      <c r="B786" s="275">
        <v>35</v>
      </c>
      <c r="C786" s="99" t="s">
        <v>157</v>
      </c>
      <c r="D786" s="267">
        <v>0.99367859643560996</v>
      </c>
      <c r="E786" s="266"/>
      <c r="F786" s="266"/>
      <c r="G786" s="266"/>
      <c r="H786" s="266"/>
      <c r="I786" s="266"/>
      <c r="J786" s="266"/>
      <c r="K786" s="334"/>
      <c r="L786" s="334"/>
      <c r="M786" s="269"/>
      <c r="N786" s="266"/>
      <c r="O786" s="266"/>
      <c r="P786" s="266"/>
      <c r="Q786" s="266"/>
      <c r="R786" s="266"/>
      <c r="S786" s="266"/>
      <c r="T786" s="269"/>
      <c r="U786" s="266"/>
      <c r="V786" s="266"/>
      <c r="W786" s="266"/>
      <c r="X786" s="266"/>
      <c r="Y786" s="266"/>
      <c r="Z786" s="266"/>
      <c r="AA786" s="266"/>
      <c r="BJ786" s="275"/>
    </row>
    <row r="787" spans="1:62" x14ac:dyDescent="0.25">
      <c r="A787" t="str">
        <f t="shared" si="22"/>
        <v>35. Productie en distributie van elektriciteit, gas, stoom en gekoelde lucht</v>
      </c>
      <c r="B787" s="275">
        <v>35</v>
      </c>
      <c r="C787" s="99" t="s">
        <v>158</v>
      </c>
      <c r="D787" s="266"/>
      <c r="E787" s="267">
        <v>1.3514622893129657E-2</v>
      </c>
      <c r="F787" s="267">
        <v>-1.0899308832925836E-2</v>
      </c>
      <c r="G787" s="267">
        <v>8.6936589290666499E-3</v>
      </c>
      <c r="H787" s="267">
        <v>4.1571646531909368E-3</v>
      </c>
      <c r="I787" s="267">
        <v>-3.9308635161591776E-3</v>
      </c>
      <c r="J787" s="267">
        <v>-8.0492000794596952E-3</v>
      </c>
      <c r="K787" s="333">
        <v>-5.8260629658329344E-3</v>
      </c>
      <c r="L787" s="333">
        <v>4.9553029791944425E-3</v>
      </c>
      <c r="M787" s="268">
        <v>-1.3663152745490958E-2</v>
      </c>
      <c r="N787" s="267">
        <v>-1.1485599054856244E-3</v>
      </c>
      <c r="O787" s="267">
        <v>-1.1485599054851803E-3</v>
      </c>
      <c r="P787" s="267">
        <v>-1.1485599054852913E-3</v>
      </c>
      <c r="Q787" s="267">
        <v>-1.1485599054855133E-3</v>
      </c>
      <c r="R787" s="267">
        <v>-1.1485599054851803E-3</v>
      </c>
      <c r="S787" s="267">
        <v>-1.1485599054855689E-3</v>
      </c>
      <c r="T787" s="268">
        <v>-1.1485599054852913E-3</v>
      </c>
      <c r="U787" s="267">
        <v>4.0833200925015634E-3</v>
      </c>
      <c r="V787" s="267">
        <v>4.0833200925010082E-3</v>
      </c>
      <c r="W787" s="267">
        <v>4.0833200925012303E-3</v>
      </c>
      <c r="X787" s="267">
        <v>4.0833200925014523E-3</v>
      </c>
      <c r="Y787" s="267">
        <v>4.0833200925015078E-3</v>
      </c>
      <c r="Z787" s="267">
        <v>4.0833200925008972E-3</v>
      </c>
      <c r="AA787" s="267">
        <v>4.0833200925016189E-3</v>
      </c>
      <c r="BJ787" s="275"/>
    </row>
    <row r="788" spans="1:62" x14ac:dyDescent="0.25">
      <c r="A788" t="str">
        <f t="shared" si="22"/>
        <v>35. Productie en distributie van elektriciteit, gas, stoom en gekoelde lucht</v>
      </c>
      <c r="B788" s="275">
        <v>35</v>
      </c>
      <c r="C788" s="99" t="s">
        <v>159</v>
      </c>
      <c r="D788" s="270"/>
      <c r="E788" s="70">
        <v>1.0384725853651191</v>
      </c>
      <c r="F788" s="70">
        <v>1.8328058534696832</v>
      </c>
      <c r="G788" s="70">
        <v>1.8258619779806471</v>
      </c>
      <c r="H788" s="70">
        <v>0.79334823533234033</v>
      </c>
      <c r="I788" s="70">
        <v>0.38049806132746994</v>
      </c>
      <c r="J788" s="70">
        <v>0.93065347050217229</v>
      </c>
      <c r="K788" s="69">
        <v>1.3184768184984286</v>
      </c>
      <c r="L788" s="69">
        <v>0.79654078863635436</v>
      </c>
      <c r="M788" s="265">
        <v>2.1662008972128382</v>
      </c>
      <c r="N788" s="70">
        <v>1.3808113135196043</v>
      </c>
      <c r="O788" s="70">
        <v>1.3865424094998327</v>
      </c>
      <c r="P788" s="70">
        <v>1.3401755124305184</v>
      </c>
      <c r="Q788" s="70">
        <v>1.3535139155895428</v>
      </c>
      <c r="R788" s="70">
        <v>1.366927909563084</v>
      </c>
      <c r="S788" s="70">
        <v>1.3706486476556932</v>
      </c>
      <c r="T788" s="265">
        <v>1.3600016884243495</v>
      </c>
      <c r="U788" s="70">
        <v>1.4182365280287048</v>
      </c>
      <c r="V788" s="70">
        <v>1.4091610666691907</v>
      </c>
      <c r="W788" s="70">
        <v>1.3477281642272918</v>
      </c>
      <c r="X788" s="70">
        <v>1.3468415283277466</v>
      </c>
      <c r="Y788" s="70">
        <v>1.3458991924177157</v>
      </c>
      <c r="Z788" s="70">
        <v>1.3353841323118123</v>
      </c>
      <c r="AA788" s="70">
        <v>1.3110904829951551</v>
      </c>
      <c r="BJ788" s="275"/>
    </row>
    <row r="789" spans="1:62" x14ac:dyDescent="0.25">
      <c r="A789" t="str">
        <f t="shared" si="22"/>
        <v>35. Productie en distributie van elektriciteit, gas, stoom en gekoelde lucht</v>
      </c>
      <c r="B789" s="275">
        <v>35</v>
      </c>
      <c r="C789" s="99" t="s">
        <v>160</v>
      </c>
      <c r="D789" s="270"/>
      <c r="E789" s="70">
        <v>61.563531768110792</v>
      </c>
      <c r="F789" s="70">
        <v>41.163638710637251</v>
      </c>
      <c r="G789" s="70">
        <v>50.534107166053317</v>
      </c>
      <c r="H789" s="70">
        <v>41.557802761706306</v>
      </c>
      <c r="I789" s="70">
        <v>39.204775445106904</v>
      </c>
      <c r="J789" s="70">
        <v>33.716780897454761</v>
      </c>
      <c r="K789" s="69">
        <v>39.74085533504396</v>
      </c>
      <c r="L789" s="69">
        <v>42.619614792798039</v>
      </c>
      <c r="M789" s="265">
        <v>32.6304850233388</v>
      </c>
      <c r="N789" s="70">
        <v>46.982614427549976</v>
      </c>
      <c r="O789" s="70">
        <v>47.177617082909173</v>
      </c>
      <c r="P789" s="70">
        <v>45.599966301893481</v>
      </c>
      <c r="Q789" s="70">
        <v>46.05381039091845</v>
      </c>
      <c r="R789" s="70">
        <v>46.51022648529846</v>
      </c>
      <c r="S789" s="70">
        <v>46.636825971759365</v>
      </c>
      <c r="T789" s="265">
        <v>46.274559255449624</v>
      </c>
      <c r="U789" s="70">
        <v>48.084722468611069</v>
      </c>
      <c r="V789" s="70">
        <v>47.777022707589282</v>
      </c>
      <c r="W789" s="70">
        <v>45.694165577639382</v>
      </c>
      <c r="X789" s="70">
        <v>45.664104554447704</v>
      </c>
      <c r="Y789" s="70">
        <v>45.632155045454994</v>
      </c>
      <c r="Z789" s="70">
        <v>45.275646284792984</v>
      </c>
      <c r="AA789" s="70">
        <v>44.451980159957706</v>
      </c>
      <c r="BJ789" s="275"/>
    </row>
    <row r="790" spans="1:62" x14ac:dyDescent="0.25">
      <c r="A790" t="str">
        <f t="shared" si="22"/>
        <v>35. Productie en distributie van elektriciteit, gas, stoom en gekoelde lucht</v>
      </c>
      <c r="B790" s="275">
        <v>35</v>
      </c>
      <c r="C790" s="99" t="s">
        <v>161</v>
      </c>
      <c r="D790" s="270"/>
      <c r="E790" s="70">
        <v>161.83443907855005</v>
      </c>
      <c r="F790" s="70">
        <v>108.40296903261046</v>
      </c>
      <c r="G790" s="70">
        <v>106.37948428577974</v>
      </c>
      <c r="H790" s="70">
        <v>89.332183685543399</v>
      </c>
      <c r="I790" s="70">
        <v>77.878161313294868</v>
      </c>
      <c r="J790" s="70">
        <v>72.398914813749926</v>
      </c>
      <c r="K790" s="69">
        <v>71.173349254953578</v>
      </c>
      <c r="L790" s="69">
        <v>80.404470342812189</v>
      </c>
      <c r="M790" s="265">
        <v>63.202526862884618</v>
      </c>
      <c r="N790" s="70">
        <v>101.62204904056354</v>
      </c>
      <c r="O790" s="70">
        <v>102.04383419763514</v>
      </c>
      <c r="P790" s="70">
        <v>98.631420755116082</v>
      </c>
      <c r="Q790" s="70">
        <v>99.613072517871501</v>
      </c>
      <c r="R790" s="70">
        <v>100.60028745452678</v>
      </c>
      <c r="S790" s="70">
        <v>100.87411851689713</v>
      </c>
      <c r="T790" s="265">
        <v>100.09054598780007</v>
      </c>
      <c r="U790" s="70">
        <v>105.68462060175833</v>
      </c>
      <c r="V790" s="70">
        <v>105.00833235814672</v>
      </c>
      <c r="W790" s="70">
        <v>100.43045493169149</v>
      </c>
      <c r="X790" s="70">
        <v>100.36438430327132</v>
      </c>
      <c r="Y790" s="70">
        <v>100.29416300297143</v>
      </c>
      <c r="Z790" s="70">
        <v>99.510598261875714</v>
      </c>
      <c r="AA790" s="70">
        <v>97.700276034009036</v>
      </c>
      <c r="BJ790" s="275"/>
    </row>
    <row r="791" spans="1:62" x14ac:dyDescent="0.25">
      <c r="A791" t="str">
        <f t="shared" si="22"/>
        <v>35. Productie en distributie van elektriciteit, gas, stoom en gekoelde lucht</v>
      </c>
      <c r="B791" s="275">
        <v>35</v>
      </c>
      <c r="C791" s="99" t="s">
        <v>162</v>
      </c>
      <c r="D791" s="270"/>
      <c r="E791" s="70">
        <v>162.90862820644168</v>
      </c>
      <c r="F791" s="70">
        <v>115.82066518522723</v>
      </c>
      <c r="G791" s="70">
        <v>142.56723364570254</v>
      </c>
      <c r="H791" s="70">
        <v>123.19872510378089</v>
      </c>
      <c r="I791" s="70">
        <v>95.807907258345097</v>
      </c>
      <c r="J791" s="70">
        <v>83.304817653493373</v>
      </c>
      <c r="K791" s="69">
        <v>77.526404201014387</v>
      </c>
      <c r="L791" s="69">
        <v>83.507714280152712</v>
      </c>
      <c r="M791" s="265">
        <v>56.982163271712274</v>
      </c>
      <c r="N791" s="70">
        <v>63.777230823131482</v>
      </c>
      <c r="O791" s="70">
        <v>66.029336413898605</v>
      </c>
      <c r="P791" s="70">
        <v>68.607013954502989</v>
      </c>
      <c r="Q791" s="70">
        <v>72.876940246324722</v>
      </c>
      <c r="R791" s="70">
        <v>78.150114293595919</v>
      </c>
      <c r="S791" s="70">
        <v>83.394439160345755</v>
      </c>
      <c r="T791" s="265">
        <v>83.267012322485741</v>
      </c>
      <c r="U791" s="70">
        <v>68.046233234516464</v>
      </c>
      <c r="V791" s="70">
        <v>69.708945241421688</v>
      </c>
      <c r="W791" s="70">
        <v>71.669313457890468</v>
      </c>
      <c r="X791" s="70">
        <v>75.330006513824003</v>
      </c>
      <c r="Y791" s="70">
        <v>79.931992686247341</v>
      </c>
      <c r="Z791" s="70">
        <v>84.399769912883372</v>
      </c>
      <c r="AA791" s="70">
        <v>83.385454520336637</v>
      </c>
      <c r="BJ791" s="275"/>
    </row>
    <row r="792" spans="1:62" x14ac:dyDescent="0.25">
      <c r="A792" t="str">
        <f t="shared" si="22"/>
        <v>35. Productie en distributie van elektriciteit, gas, stoom en gekoelde lucht</v>
      </c>
      <c r="B792" s="275">
        <v>35</v>
      </c>
      <c r="C792" s="99" t="s">
        <v>163</v>
      </c>
      <c r="D792" s="270"/>
      <c r="E792" s="70">
        <v>73.515508892215607</v>
      </c>
      <c r="F792" s="70">
        <v>46.010366929006068</v>
      </c>
      <c r="G792" s="70">
        <v>79.543700662050398</v>
      </c>
      <c r="H792" s="70">
        <v>76.395173629097059</v>
      </c>
      <c r="I792" s="70">
        <v>66.876682821698836</v>
      </c>
      <c r="J792" s="70">
        <v>63.364555104893086</v>
      </c>
      <c r="K792" s="69">
        <v>67.865478361770585</v>
      </c>
      <c r="L792" s="69">
        <v>82.783174612835495</v>
      </c>
      <c r="M792" s="265">
        <v>48.628438681968696</v>
      </c>
      <c r="N792" s="70">
        <v>60.853444277132539</v>
      </c>
      <c r="O792" s="70">
        <v>56.114285550478073</v>
      </c>
      <c r="P792" s="70">
        <v>49.700886406836062</v>
      </c>
      <c r="Q792" s="70">
        <v>44.676500168784706</v>
      </c>
      <c r="R792" s="70">
        <v>39.601931464280277</v>
      </c>
      <c r="S792" s="70">
        <v>37.227619692890904</v>
      </c>
      <c r="T792" s="265">
        <v>38.5422037436444</v>
      </c>
      <c r="U792" s="70">
        <v>68.003497576989147</v>
      </c>
      <c r="V792" s="70">
        <v>62.048697817680448</v>
      </c>
      <c r="W792" s="70">
        <v>54.37966352328781</v>
      </c>
      <c r="X792" s="70">
        <v>48.368728829557064</v>
      </c>
      <c r="Y792" s="70">
        <v>42.424335173280397</v>
      </c>
      <c r="Z792" s="70">
        <v>39.461818424764147</v>
      </c>
      <c r="AA792" s="70">
        <v>40.42606929054088</v>
      </c>
      <c r="BJ792" s="275"/>
    </row>
    <row r="793" spans="1:62" x14ac:dyDescent="0.25">
      <c r="A793" t="str">
        <f t="shared" si="22"/>
        <v>35. Productie en distributie van elektriciteit, gas, stoom en gekoelde lucht</v>
      </c>
      <c r="B793" s="275">
        <v>35</v>
      </c>
      <c r="C793" s="82" t="s">
        <v>164</v>
      </c>
      <c r="D793" s="270"/>
      <c r="E793" s="70">
        <v>59.668072280749932</v>
      </c>
      <c r="F793" s="70">
        <v>27.231775578672263</v>
      </c>
      <c r="G793" s="70">
        <v>49.595400684056834</v>
      </c>
      <c r="H793" s="70">
        <v>42.55793324304635</v>
      </c>
      <c r="I793" s="70">
        <v>34.097544223613049</v>
      </c>
      <c r="J793" s="70">
        <v>31.852860586571328</v>
      </c>
      <c r="K793" s="69">
        <v>37.736106752874342</v>
      </c>
      <c r="L793" s="69">
        <v>57.340921064781845</v>
      </c>
      <c r="M793" s="265">
        <v>31.941516418370821</v>
      </c>
      <c r="N793" s="70">
        <v>54.895437516963653</v>
      </c>
      <c r="O793" s="70">
        <v>55.757340044512453</v>
      </c>
      <c r="P793" s="70">
        <v>56.759035098750743</v>
      </c>
      <c r="Q793" s="70">
        <v>54.069012885202113</v>
      </c>
      <c r="R793" s="70">
        <v>50.882443805034924</v>
      </c>
      <c r="S793" s="70">
        <v>45.778514187328334</v>
      </c>
      <c r="T793" s="265">
        <v>42.213364382230417</v>
      </c>
      <c r="U793" s="70">
        <v>63.680539769949249</v>
      </c>
      <c r="V793" s="70">
        <v>64.000840904431783</v>
      </c>
      <c r="W793" s="70">
        <v>64.466157481549331</v>
      </c>
      <c r="X793" s="70">
        <v>60.765681043421814</v>
      </c>
      <c r="Y793" s="70">
        <v>56.583660365531614</v>
      </c>
      <c r="Z793" s="70">
        <v>50.373011722020543</v>
      </c>
      <c r="AA793" s="70">
        <v>45.96204451054362</v>
      </c>
      <c r="BJ793" s="275"/>
    </row>
    <row r="794" spans="1:62" x14ac:dyDescent="0.25">
      <c r="A794" t="str">
        <f t="shared" si="22"/>
        <v>35. Productie en distributie van elektriciteit, gas, stoom en gekoelde lucht</v>
      </c>
      <c r="B794" s="275">
        <v>35</v>
      </c>
      <c r="C794" s="82" t="s">
        <v>165</v>
      </c>
      <c r="D794" s="270"/>
      <c r="E794" s="70">
        <v>52.817697592079391</v>
      </c>
      <c r="F794" s="70">
        <v>19.687869514519647</v>
      </c>
      <c r="G794" s="70">
        <v>45.412901314249815</v>
      </c>
      <c r="H794" s="70">
        <v>38.33927109775221</v>
      </c>
      <c r="I794" s="70">
        <v>28.349427259574774</v>
      </c>
      <c r="J794" s="70">
        <v>23.222193686416052</v>
      </c>
      <c r="K794" s="69">
        <v>25.133713130714476</v>
      </c>
      <c r="L794" s="69">
        <v>37.613397728778452</v>
      </c>
      <c r="M794" s="265">
        <v>14.861593878201582</v>
      </c>
      <c r="N794" s="70">
        <v>30.23759605393133</v>
      </c>
      <c r="O794" s="70">
        <v>31.668918232110631</v>
      </c>
      <c r="P794" s="70">
        <v>34.302428981084766</v>
      </c>
      <c r="Q794" s="70">
        <v>37.520113073816404</v>
      </c>
      <c r="R794" s="70">
        <v>40.436289077390228</v>
      </c>
      <c r="S794" s="70">
        <v>42.892308839017559</v>
      </c>
      <c r="T794" s="265">
        <v>43.565752590865294</v>
      </c>
      <c r="U794" s="70">
        <v>36.583268357554076</v>
      </c>
      <c r="V794" s="70">
        <v>37.912429738195165</v>
      </c>
      <c r="W794" s="70">
        <v>40.633703893843148</v>
      </c>
      <c r="X794" s="70">
        <v>43.97833914141183</v>
      </c>
      <c r="Y794" s="70">
        <v>46.898518740169926</v>
      </c>
      <c r="Z794" s="70">
        <v>49.224397104900632</v>
      </c>
      <c r="AA794" s="70">
        <v>49.471986561491264</v>
      </c>
      <c r="BJ794" s="275"/>
    </row>
    <row r="795" spans="1:62" x14ac:dyDescent="0.25">
      <c r="A795" t="str">
        <f t="shared" si="22"/>
        <v>35. Productie en distributie van elektriciteit, gas, stoom en gekoelde lucht</v>
      </c>
      <c r="B795" s="275">
        <v>35</v>
      </c>
      <c r="C795" s="82" t="s">
        <v>166</v>
      </c>
      <c r="D795" s="266"/>
      <c r="E795" s="70">
        <v>54.391446206959742</v>
      </c>
      <c r="F795" s="70">
        <v>21.580009808682405</v>
      </c>
      <c r="G795" s="70">
        <v>50.241317951492846</v>
      </c>
      <c r="H795" s="70">
        <v>42.736966724627031</v>
      </c>
      <c r="I795" s="70">
        <v>30.411106459947263</v>
      </c>
      <c r="J795" s="70">
        <v>24.578092709999563</v>
      </c>
      <c r="K795" s="69">
        <v>27.536531444914452</v>
      </c>
      <c r="L795" s="69">
        <v>42.066819535176109</v>
      </c>
      <c r="M795" s="265">
        <v>16.60991937273176</v>
      </c>
      <c r="N795" s="70">
        <v>33.948288969292882</v>
      </c>
      <c r="O795" s="70">
        <v>33.144183720469421</v>
      </c>
      <c r="P795" s="70">
        <v>31.708232804386146</v>
      </c>
      <c r="Q795" s="70">
        <v>30.865928243943475</v>
      </c>
      <c r="R795" s="70">
        <v>30.776565240073417</v>
      </c>
      <c r="S795" s="70">
        <v>31.191778231495718</v>
      </c>
      <c r="T795" s="265">
        <v>32.670288103722598</v>
      </c>
      <c r="U795" s="70">
        <v>40.984571872032596</v>
      </c>
      <c r="V795" s="70">
        <v>39.5934173707859</v>
      </c>
      <c r="W795" s="70">
        <v>37.480109103056108</v>
      </c>
      <c r="X795" s="70">
        <v>36.101171763840128</v>
      </c>
      <c r="Y795" s="70">
        <v>35.618469451732224</v>
      </c>
      <c r="Z795" s="70">
        <v>35.71974800137091</v>
      </c>
      <c r="AA795" s="70">
        <v>37.019825228675586</v>
      </c>
      <c r="BJ795" s="275"/>
    </row>
    <row r="796" spans="1:62" x14ac:dyDescent="0.25">
      <c r="A796" t="str">
        <f t="shared" si="22"/>
        <v>35. Productie en distributie van elektriciteit, gas, stoom en gekoelde lucht</v>
      </c>
      <c r="B796" s="275">
        <v>35</v>
      </c>
      <c r="C796" s="5" t="s">
        <v>167</v>
      </c>
      <c r="D796" s="266"/>
      <c r="E796" s="70">
        <v>101.55458194645577</v>
      </c>
      <c r="F796" s="70">
        <v>73.1578901492813</v>
      </c>
      <c r="G796" s="70">
        <v>103.40956787150603</v>
      </c>
      <c r="H796" s="70">
        <v>102.23211147354122</v>
      </c>
      <c r="I796" s="70">
        <v>92.313959486466771</v>
      </c>
      <c r="J796" s="70">
        <v>83.306420564811887</v>
      </c>
      <c r="K796" s="69">
        <v>93.136438522757842</v>
      </c>
      <c r="L796" s="69">
        <v>110.47624043179597</v>
      </c>
      <c r="M796" s="265">
        <v>86.970948792356538</v>
      </c>
      <c r="N796" s="70">
        <v>100.24741457315089</v>
      </c>
      <c r="O796" s="70">
        <v>98.127383258077401</v>
      </c>
      <c r="P796" s="70">
        <v>97.21510301481959</v>
      </c>
      <c r="Q796" s="70">
        <v>96.750136163533881</v>
      </c>
      <c r="R796" s="70">
        <v>94.601723099640267</v>
      </c>
      <c r="S796" s="70">
        <v>97.169942974234829</v>
      </c>
      <c r="T796" s="265">
        <v>94.690939622247612</v>
      </c>
      <c r="U796" s="70">
        <v>107.22853729479046</v>
      </c>
      <c r="V796" s="70">
        <v>103.85814625132711</v>
      </c>
      <c r="W796" s="70">
        <v>101.81159412299171</v>
      </c>
      <c r="X796" s="70">
        <v>100.26012219083054</v>
      </c>
      <c r="Y796" s="70">
        <v>97.003820511430348</v>
      </c>
      <c r="Z796" s="70">
        <v>98.590458941784874</v>
      </c>
      <c r="AA796" s="70">
        <v>95.065845345342368</v>
      </c>
      <c r="BJ796" s="275"/>
    </row>
    <row r="797" spans="1:62" x14ac:dyDescent="0.25">
      <c r="A797" t="str">
        <f t="shared" si="22"/>
        <v>35. Productie en distributie van elektriciteit, gas, stoom en gekoelde lucht</v>
      </c>
      <c r="B797" s="275">
        <v>35</v>
      </c>
      <c r="C797" s="5" t="s">
        <v>168</v>
      </c>
      <c r="D797" s="266"/>
      <c r="E797" s="70">
        <v>46.450052594233505</v>
      </c>
      <c r="F797" s="70">
        <v>51.670879420186175</v>
      </c>
      <c r="G797" s="70">
        <v>74.415292483662896</v>
      </c>
      <c r="H797" s="70">
        <v>87.66218356959628</v>
      </c>
      <c r="I797" s="70">
        <v>101.91118059536535</v>
      </c>
      <c r="J797" s="70">
        <v>112.28857212428048</v>
      </c>
      <c r="K797" s="69">
        <v>115.93915412345814</v>
      </c>
      <c r="L797" s="69">
        <v>122.22271090397845</v>
      </c>
      <c r="M797" s="265">
        <v>136.71983468005973</v>
      </c>
      <c r="N797" s="70">
        <v>143.52589532498138</v>
      </c>
      <c r="O797" s="70">
        <v>145.98024617253469</v>
      </c>
      <c r="P797" s="70">
        <v>146.67329862452371</v>
      </c>
      <c r="Q797" s="70">
        <v>145.86519054181883</v>
      </c>
      <c r="R797" s="70">
        <v>145.75869324867068</v>
      </c>
      <c r="S797" s="70">
        <v>134.61499604709076</v>
      </c>
      <c r="T797" s="265">
        <v>133.084661558406</v>
      </c>
      <c r="U797" s="70">
        <v>146.23211705052307</v>
      </c>
      <c r="V797" s="70">
        <v>147.17015331879603</v>
      </c>
      <c r="W797" s="70">
        <v>146.31533894829408</v>
      </c>
      <c r="X797" s="70">
        <v>143.98047766963927</v>
      </c>
      <c r="Y797" s="70">
        <v>142.36379627394933</v>
      </c>
      <c r="Z797" s="70">
        <v>130.09831895297668</v>
      </c>
      <c r="AA797" s="70">
        <v>127.26805135223289</v>
      </c>
      <c r="BJ797" s="275"/>
    </row>
    <row r="798" spans="1:62" x14ac:dyDescent="0.25">
      <c r="A798" t="str">
        <f t="shared" si="22"/>
        <v>35. Productie en distributie van elektriciteit, gas, stoom en gekoelde lucht</v>
      </c>
      <c r="B798" s="275">
        <v>35</v>
      </c>
      <c r="C798" s="5" t="s">
        <v>169</v>
      </c>
      <c r="D798" s="266"/>
      <c r="E798" s="70">
        <v>2.14683474335963</v>
      </c>
      <c r="F798" s="70">
        <v>0.40495301694587049</v>
      </c>
      <c r="G798" s="70">
        <v>1.2736379541235889</v>
      </c>
      <c r="H798" s="70">
        <v>2.1000474521599362</v>
      </c>
      <c r="I798" s="70">
        <v>2.8834502358384602</v>
      </c>
      <c r="J798" s="70">
        <v>2.4468187541960198</v>
      </c>
      <c r="K798" s="69">
        <v>2.8701838396907435</v>
      </c>
      <c r="L798" s="69">
        <v>6.3121144313698618</v>
      </c>
      <c r="M798" s="265">
        <v>5.2284592494329694</v>
      </c>
      <c r="N798" s="70">
        <v>6.857609026070703</v>
      </c>
      <c r="O798" s="70">
        <v>8.3460525347354455</v>
      </c>
      <c r="P798" s="70">
        <v>23.894934803691395</v>
      </c>
      <c r="Q798" s="70">
        <v>26.895181645109954</v>
      </c>
      <c r="R798" s="70">
        <v>32.267254147885225</v>
      </c>
      <c r="S798" s="70">
        <v>29.747269591713604</v>
      </c>
      <c r="T798" s="265">
        <v>31.880796024639054</v>
      </c>
      <c r="U798" s="70">
        <v>6.9441242459698067</v>
      </c>
      <c r="V798" s="70">
        <v>8.3625557046821477</v>
      </c>
      <c r="W798" s="70">
        <v>23.690646224939304</v>
      </c>
      <c r="X798" s="70">
        <v>26.385096516264845</v>
      </c>
      <c r="Y798" s="70">
        <v>31.322712409099069</v>
      </c>
      <c r="Z798" s="70">
        <v>28.573116406890644</v>
      </c>
      <c r="AA798" s="70">
        <v>30.300710052965925</v>
      </c>
      <c r="BJ798" s="275"/>
    </row>
    <row r="799" spans="1:62" x14ac:dyDescent="0.25">
      <c r="A799" t="str">
        <f t="shared" si="22"/>
        <v>35. Productie en distributie van elektriciteit, gas, stoom en gekoelde lucht</v>
      </c>
      <c r="B799" s="275">
        <v>35</v>
      </c>
      <c r="C799" s="5" t="s">
        <v>26</v>
      </c>
      <c r="D799" s="270"/>
      <c r="E799" s="70">
        <v>150.15146928404889</v>
      </c>
      <c r="F799" s="70">
        <v>125.23372258641335</v>
      </c>
      <c r="G799" s="70">
        <v>179.09849830929252</v>
      </c>
      <c r="H799" s="70">
        <v>191.99434249529745</v>
      </c>
      <c r="I799" s="70">
        <v>197.1085903176706</v>
      </c>
      <c r="J799" s="70">
        <v>198.04181144328837</v>
      </c>
      <c r="K799" s="69">
        <v>211.94577648590672</v>
      </c>
      <c r="L799" s="69">
        <v>239.01106576714429</v>
      </c>
      <c r="M799" s="265">
        <v>228.91924272184926</v>
      </c>
      <c r="N799" s="70">
        <v>250.63091892420294</v>
      </c>
      <c r="O799" s="70">
        <v>252.45368196534753</v>
      </c>
      <c r="P799" s="70">
        <v>267.78333644303467</v>
      </c>
      <c r="Q799" s="70">
        <v>269.51050835046266</v>
      </c>
      <c r="R799" s="70">
        <v>272.62767049619617</v>
      </c>
      <c r="S799" s="70">
        <v>261.53220861303919</v>
      </c>
      <c r="T799" s="265">
        <v>259.65639720529265</v>
      </c>
      <c r="U799" s="70">
        <v>260.40477859128333</v>
      </c>
      <c r="V799" s="70">
        <v>259.39085527480529</v>
      </c>
      <c r="W799" s="70">
        <v>271.81757929622512</v>
      </c>
      <c r="X799" s="70">
        <v>270.62569637673465</v>
      </c>
      <c r="Y799" s="70">
        <v>270.69032919447875</v>
      </c>
      <c r="Z799" s="70">
        <v>257.26189430165221</v>
      </c>
      <c r="AA799" s="70">
        <v>252.6346067505412</v>
      </c>
      <c r="BJ799" s="275"/>
    </row>
    <row r="800" spans="1:62" x14ac:dyDescent="0.25">
      <c r="A800" t="str">
        <f t="shared" si="22"/>
        <v>35. Productie en distributie van elektriciteit, gas, stoom en gekoelde lucht</v>
      </c>
      <c r="B800" s="275">
        <v>35</v>
      </c>
      <c r="C800" s="5" t="s">
        <v>19</v>
      </c>
      <c r="D800" s="270"/>
      <c r="E800" s="70">
        <v>777.88926589452115</v>
      </c>
      <c r="F800" s="70">
        <v>506.96382319923833</v>
      </c>
      <c r="G800" s="70">
        <v>705.19850599665881</v>
      </c>
      <c r="H800" s="70">
        <v>646.90574697618308</v>
      </c>
      <c r="I800" s="70">
        <v>570.1146931605789</v>
      </c>
      <c r="J800" s="70">
        <v>531.41068036636864</v>
      </c>
      <c r="K800" s="69">
        <v>559.97669178569095</v>
      </c>
      <c r="L800" s="69">
        <v>666.14371891311555</v>
      </c>
      <c r="M800" s="265">
        <v>495.9420871282706</v>
      </c>
      <c r="N800" s="70">
        <v>644.32839134628796</v>
      </c>
      <c r="O800" s="70">
        <v>645.77573961686085</v>
      </c>
      <c r="P800" s="70">
        <v>654.43249625803548</v>
      </c>
      <c r="Q800" s="70">
        <v>656.53939979291351</v>
      </c>
      <c r="R800" s="70">
        <v>660.95245622595928</v>
      </c>
      <c r="S800" s="70">
        <v>650.89846186042973</v>
      </c>
      <c r="T800" s="265">
        <v>647.64012527991508</v>
      </c>
      <c r="U800" s="70">
        <v>692.89046900072299</v>
      </c>
      <c r="V800" s="70">
        <v>686.84970247972547</v>
      </c>
      <c r="W800" s="70">
        <v>687.91887542941015</v>
      </c>
      <c r="X800" s="70">
        <v>682.54495405483624</v>
      </c>
      <c r="Y800" s="70">
        <v>679.41952285228433</v>
      </c>
      <c r="Z800" s="70">
        <v>662.56226814657236</v>
      </c>
      <c r="AA800" s="70">
        <v>652.36333353909095</v>
      </c>
      <c r="BJ800" s="275"/>
    </row>
    <row r="801" spans="1:62" x14ac:dyDescent="0.25">
      <c r="A801" t="str">
        <f t="shared" si="22"/>
        <v>35. Productie en distributie van elektriciteit, gas, stoom en gekoelde lucht</v>
      </c>
      <c r="B801" s="275">
        <v>35</v>
      </c>
      <c r="C801" s="5" t="s">
        <v>20</v>
      </c>
      <c r="D801" s="270"/>
      <c r="E801" s="267">
        <v>0.19302422062783531</v>
      </c>
      <c r="F801" s="267">
        <v>0.24702694128372965</v>
      </c>
      <c r="G801" s="267">
        <v>0.25396891341420552</v>
      </c>
      <c r="H801" s="267">
        <v>0.2967887414708128</v>
      </c>
      <c r="I801" s="267">
        <v>0.34573497698322408</v>
      </c>
      <c r="J801" s="267">
        <v>0.37267186897100579</v>
      </c>
      <c r="K801" s="333">
        <v>0.37849035432178424</v>
      </c>
      <c r="L801" s="333">
        <v>0.35879804760017298</v>
      </c>
      <c r="M801" s="268">
        <v>0.46158462583281729</v>
      </c>
      <c r="N801" s="267">
        <v>0.3889800950731408</v>
      </c>
      <c r="O801" s="267">
        <v>0.39093088587553393</v>
      </c>
      <c r="P801" s="267">
        <v>0.40918404567955724</v>
      </c>
      <c r="Q801" s="267">
        <v>0.41050165220163787</v>
      </c>
      <c r="R801" s="267">
        <v>0.41247697610944828</v>
      </c>
      <c r="S801" s="267">
        <v>0.40180185380299577</v>
      </c>
      <c r="T801" s="268">
        <v>0.40092697637143337</v>
      </c>
      <c r="U801" s="267">
        <v>0.37582387150863178</v>
      </c>
      <c r="V801" s="267">
        <v>0.37765300667428336</v>
      </c>
      <c r="W801" s="267">
        <v>0.39513028207948525</v>
      </c>
      <c r="X801" s="267">
        <v>0.39649505101314153</v>
      </c>
      <c r="Y801" s="267">
        <v>0.39841411688920625</v>
      </c>
      <c r="Z801" s="267">
        <v>0.38828334583752755</v>
      </c>
      <c r="AA801" s="267">
        <v>0.38726058587626433</v>
      </c>
      <c r="BJ801" s="275"/>
    </row>
    <row r="802" spans="1:62" x14ac:dyDescent="0.25">
      <c r="A802" t="str">
        <f t="shared" si="22"/>
        <v>35. Productie en distributie van elektriciteit, gas, stoom en gekoelde lucht</v>
      </c>
      <c r="B802" s="275">
        <v>35</v>
      </c>
      <c r="C802" s="5" t="s">
        <v>29</v>
      </c>
      <c r="D802" s="270"/>
      <c r="E802" s="70">
        <v>456.88926589452115</v>
      </c>
      <c r="F802" s="70">
        <v>506.96382319923833</v>
      </c>
      <c r="G802" s="70">
        <v>481.19850599665881</v>
      </c>
      <c r="H802" s="70">
        <v>511.90574697618308</v>
      </c>
      <c r="I802" s="70">
        <v>570.1146931605789</v>
      </c>
      <c r="J802" s="70">
        <v>531.41068036636864</v>
      </c>
      <c r="K802" s="69">
        <v>559.97669178569095</v>
      </c>
      <c r="L802" s="69">
        <v>516.14371891311555</v>
      </c>
      <c r="M802" s="265">
        <v>495.9420871282706</v>
      </c>
      <c r="N802" s="70">
        <v>606.97516837248315</v>
      </c>
      <c r="O802" s="70">
        <v>608.572836611399</v>
      </c>
      <c r="P802" s="70">
        <v>617.37930829072104</v>
      </c>
      <c r="Q802" s="70">
        <v>619.63532436795174</v>
      </c>
      <c r="R802" s="70">
        <v>624.19689327215917</v>
      </c>
      <c r="S802" s="70">
        <v>614.29081372147971</v>
      </c>
      <c r="T802" s="265">
        <v>611.17979670461682</v>
      </c>
      <c r="U802" s="70">
        <v>558.41309071804881</v>
      </c>
      <c r="V802" s="70">
        <v>554.32063833692359</v>
      </c>
      <c r="W802" s="70">
        <v>557.3098981659715</v>
      </c>
      <c r="X802" s="70">
        <v>553.82824536804958</v>
      </c>
      <c r="Y802" s="70">
        <v>552.56766747222935</v>
      </c>
      <c r="Z802" s="70">
        <v>537.54824799696542</v>
      </c>
      <c r="AA802" s="70">
        <v>529.16052198268653</v>
      </c>
      <c r="BJ802" s="275"/>
    </row>
    <row r="803" spans="1:62" x14ac:dyDescent="0.25">
      <c r="A803" t="str">
        <f t="shared" si="22"/>
        <v>36. Winning, behandeling en distributie van water</v>
      </c>
      <c r="B803" s="275">
        <v>36</v>
      </c>
      <c r="C803" s="5" t="s">
        <v>25</v>
      </c>
      <c r="D803" s="70">
        <v>3318</v>
      </c>
      <c r="E803" s="70">
        <v>3186</v>
      </c>
      <c r="F803" s="70">
        <v>3183</v>
      </c>
      <c r="G803" s="70">
        <v>3219</v>
      </c>
      <c r="H803" s="70">
        <v>3241</v>
      </c>
      <c r="I803" s="70">
        <v>3309</v>
      </c>
      <c r="J803" s="70">
        <v>3422</v>
      </c>
      <c r="K803" s="69">
        <v>3476</v>
      </c>
      <c r="L803" s="69">
        <v>3559</v>
      </c>
      <c r="M803" s="265">
        <v>3511.0425423384986</v>
      </c>
      <c r="N803" s="70">
        <v>3533.1733696196361</v>
      </c>
      <c r="O803" s="70">
        <v>3555.4436920821176</v>
      </c>
      <c r="P803" s="70">
        <v>3577.8543889929201</v>
      </c>
      <c r="Q803" s="70">
        <v>3600.4063451612228</v>
      </c>
      <c r="R803" s="70">
        <v>3623.1004509733402</v>
      </c>
      <c r="S803" s="70">
        <v>3645.9376024278768</v>
      </c>
      <c r="T803" s="265">
        <v>3668.9187011711001</v>
      </c>
      <c r="U803" s="70">
        <v>3500.2051617989428</v>
      </c>
      <c r="V803" s="70">
        <v>3489.4012325250837</v>
      </c>
      <c r="W803" s="70">
        <v>3478.6306512643732</v>
      </c>
      <c r="X803" s="70">
        <v>3467.8933150829644</v>
      </c>
      <c r="Y803" s="70">
        <v>3457.189121364735</v>
      </c>
      <c r="Z803" s="70">
        <v>3446.5179678103013</v>
      </c>
      <c r="AA803" s="70">
        <v>3435.8797524360439</v>
      </c>
      <c r="BJ803" s="275"/>
    </row>
    <row r="804" spans="1:62" x14ac:dyDescent="0.25">
      <c r="A804" t="str">
        <f t="shared" si="22"/>
        <v>36. Winning, behandeling en distributie van water</v>
      </c>
      <c r="B804" s="275">
        <v>36</v>
      </c>
      <c r="C804" s="5" t="s">
        <v>154</v>
      </c>
      <c r="D804" s="266"/>
      <c r="E804" s="70">
        <v>-132</v>
      </c>
      <c r="F804" s="70">
        <v>-3</v>
      </c>
      <c r="G804" s="70">
        <v>36</v>
      </c>
      <c r="H804" s="70">
        <v>22</v>
      </c>
      <c r="I804" s="70">
        <v>68</v>
      </c>
      <c r="J804" s="70">
        <v>113</v>
      </c>
      <c r="K804" s="69">
        <v>54</v>
      </c>
      <c r="L804" s="69">
        <v>83</v>
      </c>
      <c r="M804" s="265">
        <v>-47.957457661501394</v>
      </c>
      <c r="N804" s="70">
        <v>22.130827281137499</v>
      </c>
      <c r="O804" s="70">
        <v>22.270322462481545</v>
      </c>
      <c r="P804" s="70">
        <v>22.410696910802471</v>
      </c>
      <c r="Q804" s="70">
        <v>22.551956168302695</v>
      </c>
      <c r="R804" s="70">
        <v>22.694105812117414</v>
      </c>
      <c r="S804" s="70">
        <v>22.837151454536524</v>
      </c>
      <c r="T804" s="265">
        <v>22.981098743223356</v>
      </c>
      <c r="U804" s="70">
        <v>-10.837380539555852</v>
      </c>
      <c r="V804" s="70">
        <v>-10.803929273859012</v>
      </c>
      <c r="W804" s="70">
        <v>-10.770581260710514</v>
      </c>
      <c r="X804" s="70">
        <v>-10.737336181408864</v>
      </c>
      <c r="Y804" s="70">
        <v>-10.704193718229362</v>
      </c>
      <c r="Z804" s="70">
        <v>-10.671153554433658</v>
      </c>
      <c r="AA804" s="70">
        <v>-10.63821537425747</v>
      </c>
      <c r="BJ804" s="275"/>
    </row>
    <row r="805" spans="1:62" x14ac:dyDescent="0.25">
      <c r="A805" t="str">
        <f t="shared" si="22"/>
        <v>36. Winning, behandeling en distributie van water</v>
      </c>
      <c r="B805" s="275">
        <v>36</v>
      </c>
      <c r="C805" s="5" t="s">
        <v>155</v>
      </c>
      <c r="D805" s="266"/>
      <c r="E805" s="267">
        <v>0.96021699819168171</v>
      </c>
      <c r="F805" s="267">
        <v>0.99905838041431261</v>
      </c>
      <c r="G805" s="267">
        <v>1.0113100848256362</v>
      </c>
      <c r="H805" s="267">
        <v>1.0068344206275242</v>
      </c>
      <c r="I805" s="267">
        <v>1.0209811786485652</v>
      </c>
      <c r="J805" s="267">
        <v>1.0341492898156543</v>
      </c>
      <c r="K805" s="333">
        <v>1.0157802454704852</v>
      </c>
      <c r="L805" s="333">
        <v>1.0238780207134637</v>
      </c>
      <c r="M805" s="268">
        <v>0.98652501892062339</v>
      </c>
      <c r="N805" s="267">
        <v>1.0063032068151465</v>
      </c>
      <c r="O805" s="267">
        <v>1.0063032068151467</v>
      </c>
      <c r="P805" s="267">
        <v>1.0063032068151467</v>
      </c>
      <c r="Q805" s="267">
        <v>1.0063032068151467</v>
      </c>
      <c r="R805" s="267">
        <v>1.0063032068151467</v>
      </c>
      <c r="S805" s="267">
        <v>1.0063032068151467</v>
      </c>
      <c r="T805" s="268">
        <v>1.0063032068151467</v>
      </c>
      <c r="U805" s="267">
        <v>0.99691334399715426</v>
      </c>
      <c r="V805" s="267">
        <v>0.99691334399715403</v>
      </c>
      <c r="W805" s="267">
        <v>0.99691334399715437</v>
      </c>
      <c r="X805" s="267">
        <v>0.99691334399715414</v>
      </c>
      <c r="Y805" s="267">
        <v>0.99691334399715426</v>
      </c>
      <c r="Z805" s="267">
        <v>0.99691334399715414</v>
      </c>
      <c r="AA805" s="267">
        <v>0.99691334399715426</v>
      </c>
      <c r="BJ805" s="275"/>
    </row>
    <row r="806" spans="1:62" x14ac:dyDescent="0.25">
      <c r="A806" t="str">
        <f t="shared" si="22"/>
        <v>36. Winning, behandeling en distributie van water</v>
      </c>
      <c r="B806" s="275">
        <v>36</v>
      </c>
      <c r="C806" s="5" t="s">
        <v>8</v>
      </c>
      <c r="D806" s="70">
        <v>4</v>
      </c>
      <c r="E806" s="70">
        <v>2</v>
      </c>
      <c r="F806" s="70">
        <v>1</v>
      </c>
      <c r="G806" s="70">
        <v>5</v>
      </c>
      <c r="H806" s="70">
        <v>7</v>
      </c>
      <c r="I806" s="70">
        <v>0</v>
      </c>
      <c r="J806" s="70">
        <v>2</v>
      </c>
      <c r="K806" s="69">
        <v>2</v>
      </c>
      <c r="L806" s="69">
        <v>4</v>
      </c>
      <c r="M806" s="265">
        <v>2.2998372569088357</v>
      </c>
      <c r="N806" s="70">
        <v>2.5524652410314181</v>
      </c>
      <c r="O806" s="70">
        <v>2.6053029200397697</v>
      </c>
      <c r="P806" s="70">
        <v>2.7500592024719444</v>
      </c>
      <c r="Q806" s="70">
        <v>2.7616504493406411</v>
      </c>
      <c r="R806" s="70">
        <v>2.7033380474536965</v>
      </c>
      <c r="S806" s="70">
        <v>2.6808234461723002</v>
      </c>
      <c r="T806" s="265">
        <v>2.5552575693509532</v>
      </c>
      <c r="U806" s="70">
        <v>2.5286480671432141</v>
      </c>
      <c r="V806" s="70">
        <v>2.5569093501700881</v>
      </c>
      <c r="W806" s="70">
        <v>2.67379250087461</v>
      </c>
      <c r="X806" s="70">
        <v>2.6600078473740711</v>
      </c>
      <c r="Y806" s="70">
        <v>2.5795450651989373</v>
      </c>
      <c r="Z806" s="70">
        <v>2.5341920743808863</v>
      </c>
      <c r="AA806" s="70">
        <v>2.39295510745155</v>
      </c>
      <c r="BJ806" s="275"/>
    </row>
    <row r="807" spans="1:62" x14ac:dyDescent="0.25">
      <c r="A807" t="str">
        <f t="shared" si="22"/>
        <v>36. Winning, behandeling en distributie van water</v>
      </c>
      <c r="B807" s="275">
        <v>36</v>
      </c>
      <c r="C807" s="5" t="s">
        <v>9</v>
      </c>
      <c r="D807" s="70">
        <v>89</v>
      </c>
      <c r="E807" s="70">
        <v>73</v>
      </c>
      <c r="F807" s="70">
        <v>80</v>
      </c>
      <c r="G807" s="70">
        <v>77</v>
      </c>
      <c r="H807" s="70">
        <v>71</v>
      </c>
      <c r="I807" s="70">
        <v>67</v>
      </c>
      <c r="J807" s="70">
        <v>75</v>
      </c>
      <c r="K807" s="69">
        <v>60</v>
      </c>
      <c r="L807" s="69">
        <v>61</v>
      </c>
      <c r="M807" s="265">
        <v>55.621989954128509</v>
      </c>
      <c r="N807" s="70">
        <v>61.731844533093195</v>
      </c>
      <c r="O807" s="70">
        <v>63.009733584665554</v>
      </c>
      <c r="P807" s="70">
        <v>66.510691082006659</v>
      </c>
      <c r="Q807" s="70">
        <v>66.791027534053285</v>
      </c>
      <c r="R807" s="70">
        <v>65.380731295824603</v>
      </c>
      <c r="S807" s="70">
        <v>64.836211494463413</v>
      </c>
      <c r="T807" s="265">
        <v>61.799377510598987</v>
      </c>
      <c r="U807" s="70">
        <v>61.155821772019223</v>
      </c>
      <c r="V807" s="70">
        <v>61.839326135595108</v>
      </c>
      <c r="W807" s="70">
        <v>64.666166780411885</v>
      </c>
      <c r="X807" s="70">
        <v>64.332782382787727</v>
      </c>
      <c r="Y807" s="70">
        <v>62.3867750953669</v>
      </c>
      <c r="Z807" s="70">
        <v>61.289904613730329</v>
      </c>
      <c r="AA807" s="70">
        <v>57.874062413550448</v>
      </c>
      <c r="BJ807" s="275"/>
    </row>
    <row r="808" spans="1:62" x14ac:dyDescent="0.25">
      <c r="A808" t="str">
        <f t="shared" si="22"/>
        <v>36. Winning, behandeling en distributie van water</v>
      </c>
      <c r="B808" s="275">
        <v>36</v>
      </c>
      <c r="C808" s="5" t="s">
        <v>10</v>
      </c>
      <c r="D808" s="70">
        <v>235</v>
      </c>
      <c r="E808" s="70">
        <v>222</v>
      </c>
      <c r="F808" s="70">
        <v>219</v>
      </c>
      <c r="G808" s="70">
        <v>239</v>
      </c>
      <c r="H808" s="70">
        <v>255</v>
      </c>
      <c r="I808" s="70">
        <v>264</v>
      </c>
      <c r="J808" s="70">
        <v>254</v>
      </c>
      <c r="K808" s="69">
        <v>260</v>
      </c>
      <c r="L808" s="69">
        <v>230</v>
      </c>
      <c r="M808" s="265">
        <v>185.52020539064608</v>
      </c>
      <c r="N808" s="70">
        <v>205.89886277653443</v>
      </c>
      <c r="O808" s="70">
        <v>210.16110221654145</v>
      </c>
      <c r="P808" s="70">
        <v>221.83810899940352</v>
      </c>
      <c r="Q808" s="70">
        <v>222.77313624681173</v>
      </c>
      <c r="R808" s="70">
        <v>218.06926916126486</v>
      </c>
      <c r="S808" s="70">
        <v>216.25309132456556</v>
      </c>
      <c r="T808" s="265">
        <v>206.12411059431022</v>
      </c>
      <c r="U808" s="70">
        <v>203.97761074955261</v>
      </c>
      <c r="V808" s="70">
        <v>206.2573542470538</v>
      </c>
      <c r="W808" s="70">
        <v>215.68592840388524</v>
      </c>
      <c r="X808" s="70">
        <v>214.57396635484173</v>
      </c>
      <c r="Y808" s="70">
        <v>208.08330192604762</v>
      </c>
      <c r="Z808" s="70">
        <v>204.42482733339151</v>
      </c>
      <c r="AA808" s="70">
        <v>193.03171200109173</v>
      </c>
      <c r="BJ808" s="275"/>
    </row>
    <row r="809" spans="1:62" x14ac:dyDescent="0.25">
      <c r="A809" t="str">
        <f t="shared" si="22"/>
        <v>36. Winning, behandeling en distributie van water</v>
      </c>
      <c r="B809" s="275">
        <v>36</v>
      </c>
      <c r="C809" s="5" t="s">
        <v>11</v>
      </c>
      <c r="D809" s="70">
        <v>408</v>
      </c>
      <c r="E809" s="70">
        <v>374</v>
      </c>
      <c r="F809" s="70">
        <v>350</v>
      </c>
      <c r="G809" s="70">
        <v>306</v>
      </c>
      <c r="H809" s="70">
        <v>337</v>
      </c>
      <c r="I809" s="70">
        <v>323</v>
      </c>
      <c r="J809" s="70">
        <v>363</v>
      </c>
      <c r="K809" s="69">
        <v>382</v>
      </c>
      <c r="L809" s="69">
        <v>402</v>
      </c>
      <c r="M809" s="265">
        <v>400.67426563024094</v>
      </c>
      <c r="N809" s="70">
        <v>377.41164654186389</v>
      </c>
      <c r="O809" s="70">
        <v>341.31886096114306</v>
      </c>
      <c r="P809" s="70">
        <v>320.5583554507125</v>
      </c>
      <c r="Q809" s="70">
        <v>298.33354035985474</v>
      </c>
      <c r="R809" s="70">
        <v>286.95977774426598</v>
      </c>
      <c r="S809" s="70">
        <v>296.50658034751336</v>
      </c>
      <c r="T809" s="265">
        <v>299.66881250928782</v>
      </c>
      <c r="U809" s="70">
        <v>373.89000061751398</v>
      </c>
      <c r="V809" s="70">
        <v>334.97885419313315</v>
      </c>
      <c r="W809" s="70">
        <v>311.6683910391402</v>
      </c>
      <c r="X809" s="70">
        <v>287.35336823006509</v>
      </c>
      <c r="Y809" s="70">
        <v>273.81913234566838</v>
      </c>
      <c r="Z809" s="70">
        <v>280.2887400105775</v>
      </c>
      <c r="AA809" s="70">
        <v>280.63472897575116</v>
      </c>
      <c r="BJ809" s="275"/>
    </row>
    <row r="810" spans="1:62" x14ac:dyDescent="0.25">
      <c r="A810" t="str">
        <f t="shared" si="22"/>
        <v>36. Winning, behandeling en distributie van water</v>
      </c>
      <c r="B810" s="275">
        <v>36</v>
      </c>
      <c r="C810" s="5" t="s">
        <v>12</v>
      </c>
      <c r="D810" s="70">
        <v>386</v>
      </c>
      <c r="E810" s="70">
        <v>399</v>
      </c>
      <c r="F810" s="70">
        <v>406</v>
      </c>
      <c r="G810" s="70">
        <v>443</v>
      </c>
      <c r="H810" s="70">
        <v>460</v>
      </c>
      <c r="I810" s="70">
        <v>485</v>
      </c>
      <c r="J810" s="70">
        <v>491</v>
      </c>
      <c r="K810" s="69">
        <v>491</v>
      </c>
      <c r="L810" s="69">
        <v>469</v>
      </c>
      <c r="M810" s="265">
        <v>472.48341973020615</v>
      </c>
      <c r="N810" s="70">
        <v>449.47913551970407</v>
      </c>
      <c r="O810" s="70">
        <v>472.28720853987272</v>
      </c>
      <c r="P810" s="70">
        <v>478.61140515695462</v>
      </c>
      <c r="Q810" s="70">
        <v>490.77186058043827</v>
      </c>
      <c r="R810" s="70">
        <v>489.15337022401508</v>
      </c>
      <c r="S810" s="70">
        <v>460.75377108974448</v>
      </c>
      <c r="T810" s="265">
        <v>416.69077722660722</v>
      </c>
      <c r="U810" s="70">
        <v>445.28502444712035</v>
      </c>
      <c r="V810" s="70">
        <v>463.51446129070086</v>
      </c>
      <c r="W810" s="70">
        <v>465.33819518919171</v>
      </c>
      <c r="X810" s="70">
        <v>472.7089920905911</v>
      </c>
      <c r="Y810" s="70">
        <v>466.7537467152066</v>
      </c>
      <c r="Z810" s="70">
        <v>435.55220191911434</v>
      </c>
      <c r="AA810" s="70">
        <v>390.22380191819104</v>
      </c>
      <c r="BJ810" s="275"/>
    </row>
    <row r="811" spans="1:62" x14ac:dyDescent="0.25">
      <c r="A811" t="str">
        <f t="shared" si="22"/>
        <v>36. Winning, behandeling en distributie van water</v>
      </c>
      <c r="B811" s="275">
        <v>36</v>
      </c>
      <c r="C811" s="5" t="s">
        <v>13</v>
      </c>
      <c r="D811" s="70">
        <v>465</v>
      </c>
      <c r="E811" s="70">
        <v>444</v>
      </c>
      <c r="F811" s="70">
        <v>446</v>
      </c>
      <c r="G811" s="70">
        <v>402</v>
      </c>
      <c r="H811" s="70">
        <v>402</v>
      </c>
      <c r="I811" s="70">
        <v>423</v>
      </c>
      <c r="J811" s="70">
        <v>458</v>
      </c>
      <c r="K811" s="69">
        <v>492</v>
      </c>
      <c r="L811" s="69">
        <v>578</v>
      </c>
      <c r="M811" s="265">
        <v>594.24676798666894</v>
      </c>
      <c r="N811" s="70">
        <v>620.60613169347084</v>
      </c>
      <c r="O811" s="70">
        <v>627.83764953868535</v>
      </c>
      <c r="P811" s="70">
        <v>613.51412964972383</v>
      </c>
      <c r="Q811" s="70">
        <v>572.56717067717796</v>
      </c>
      <c r="R811" s="70">
        <v>576.8198183940334</v>
      </c>
      <c r="S811" s="70">
        <v>548.73560107236847</v>
      </c>
      <c r="T811" s="265">
        <v>576.58027876481299</v>
      </c>
      <c r="U811" s="70">
        <v>614.81522652578303</v>
      </c>
      <c r="V811" s="70">
        <v>616.17554878023952</v>
      </c>
      <c r="W811" s="70">
        <v>596.49969628418444</v>
      </c>
      <c r="X811" s="70">
        <v>551.49382410568955</v>
      </c>
      <c r="Y811" s="70">
        <v>550.40571690572415</v>
      </c>
      <c r="Z811" s="70">
        <v>518.72174318444468</v>
      </c>
      <c r="AA811" s="70">
        <v>539.9575915458704</v>
      </c>
      <c r="BJ811" s="275"/>
    </row>
    <row r="812" spans="1:62" x14ac:dyDescent="0.25">
      <c r="A812" t="str">
        <f t="shared" si="22"/>
        <v>36. Winning, behandeling en distributie van water</v>
      </c>
      <c r="B812" s="275">
        <v>36</v>
      </c>
      <c r="C812" s="5" t="s">
        <v>14</v>
      </c>
      <c r="D812" s="70">
        <v>540</v>
      </c>
      <c r="E812" s="70">
        <v>493</v>
      </c>
      <c r="F812" s="70">
        <v>471</v>
      </c>
      <c r="G812" s="70">
        <v>502</v>
      </c>
      <c r="H812" s="70">
        <v>490</v>
      </c>
      <c r="I812" s="70">
        <v>479</v>
      </c>
      <c r="J812" s="70">
        <v>502</v>
      </c>
      <c r="K812" s="69">
        <v>497</v>
      </c>
      <c r="L812" s="69">
        <v>481</v>
      </c>
      <c r="M812" s="265">
        <v>512.03049010410007</v>
      </c>
      <c r="N812" s="70">
        <v>546.9565384034953</v>
      </c>
      <c r="O812" s="70">
        <v>580.49621097382931</v>
      </c>
      <c r="P812" s="70">
        <v>618.20639832773315</v>
      </c>
      <c r="Q812" s="70">
        <v>705.63715277485915</v>
      </c>
      <c r="R812" s="70">
        <v>725.47162181276019</v>
      </c>
      <c r="S812" s="70">
        <v>757.65180581799314</v>
      </c>
      <c r="T812" s="265">
        <v>766.4802273794769</v>
      </c>
      <c r="U812" s="70">
        <v>541.85286107420677</v>
      </c>
      <c r="V812" s="70">
        <v>569.71347867472764</v>
      </c>
      <c r="W812" s="70">
        <v>601.06183545270596</v>
      </c>
      <c r="X812" s="70">
        <v>679.66616275711851</v>
      </c>
      <c r="Y812" s="70">
        <v>692.25036201138437</v>
      </c>
      <c r="Z812" s="70">
        <v>716.21098516791994</v>
      </c>
      <c r="AA812" s="70">
        <v>717.79565272326931</v>
      </c>
      <c r="BJ812" s="275"/>
    </row>
    <row r="813" spans="1:62" x14ac:dyDescent="0.25">
      <c r="A813" t="str">
        <f t="shared" si="22"/>
        <v>36. Winning, behandeling en distributie van water</v>
      </c>
      <c r="B813" s="275">
        <v>36</v>
      </c>
      <c r="C813" s="5" t="s">
        <v>15</v>
      </c>
      <c r="D813" s="70">
        <v>632</v>
      </c>
      <c r="E813" s="70">
        <v>592</v>
      </c>
      <c r="F813" s="70">
        <v>605</v>
      </c>
      <c r="G813" s="70">
        <v>586</v>
      </c>
      <c r="H813" s="70">
        <v>518</v>
      </c>
      <c r="I813" s="70">
        <v>521</v>
      </c>
      <c r="J813" s="70">
        <v>495</v>
      </c>
      <c r="K813" s="69">
        <v>486</v>
      </c>
      <c r="L813" s="69">
        <v>525</v>
      </c>
      <c r="M813" s="265">
        <v>524.45527288196649</v>
      </c>
      <c r="N813" s="70">
        <v>518.26934174260998</v>
      </c>
      <c r="O813" s="70">
        <v>526.72487810858013</v>
      </c>
      <c r="P813" s="70">
        <v>542.22642743183201</v>
      </c>
      <c r="Q813" s="70">
        <v>519.72566045873407</v>
      </c>
      <c r="R813" s="70">
        <v>553.14645476469241</v>
      </c>
      <c r="S813" s="70">
        <v>593.50806299552994</v>
      </c>
      <c r="T813" s="265">
        <v>629.08647382346419</v>
      </c>
      <c r="U813" s="70">
        <v>513.43334600218475</v>
      </c>
      <c r="V813" s="70">
        <v>516.94094972359744</v>
      </c>
      <c r="W813" s="70">
        <v>527.1889980186894</v>
      </c>
      <c r="X813" s="70">
        <v>500.59714676489239</v>
      </c>
      <c r="Y813" s="70">
        <v>527.81641906180641</v>
      </c>
      <c r="Z813" s="70">
        <v>561.04531295111383</v>
      </c>
      <c r="AA813" s="70">
        <v>589.12874718414957</v>
      </c>
      <c r="BJ813" s="275"/>
    </row>
    <row r="814" spans="1:62" x14ac:dyDescent="0.25">
      <c r="A814" t="str">
        <f t="shared" si="22"/>
        <v>36. Winning, behandeling en distributie van water</v>
      </c>
      <c r="B814" s="275">
        <v>36</v>
      </c>
      <c r="C814" s="5" t="s">
        <v>16</v>
      </c>
      <c r="D814" s="70">
        <v>487</v>
      </c>
      <c r="E814" s="70">
        <v>514</v>
      </c>
      <c r="F814" s="70">
        <v>516</v>
      </c>
      <c r="G814" s="70">
        <v>550</v>
      </c>
      <c r="H814" s="70">
        <v>578</v>
      </c>
      <c r="I814" s="70">
        <v>592</v>
      </c>
      <c r="J814" s="70">
        <v>576</v>
      </c>
      <c r="K814" s="69">
        <v>596</v>
      </c>
      <c r="L814" s="69">
        <v>587</v>
      </c>
      <c r="M814" s="265">
        <v>528.42838144273992</v>
      </c>
      <c r="N814" s="70">
        <v>527.4990729481774</v>
      </c>
      <c r="O814" s="70">
        <v>504.0579920137734</v>
      </c>
      <c r="P814" s="70">
        <v>487.45056616245131</v>
      </c>
      <c r="Q814" s="70">
        <v>510.57977374255512</v>
      </c>
      <c r="R814" s="70">
        <v>509.13683707245912</v>
      </c>
      <c r="S814" s="70">
        <v>503.85227849896125</v>
      </c>
      <c r="T814" s="265">
        <v>511.13671822059416</v>
      </c>
      <c r="U814" s="70">
        <v>522.57695414933346</v>
      </c>
      <c r="V814" s="70">
        <v>494.69510163075211</v>
      </c>
      <c r="W814" s="70">
        <v>473.93222196115215</v>
      </c>
      <c r="X814" s="70">
        <v>491.78787459866328</v>
      </c>
      <c r="Y814" s="70">
        <v>485.82211788803272</v>
      </c>
      <c r="Z814" s="70">
        <v>476.29337644518324</v>
      </c>
      <c r="AA814" s="70">
        <v>478.67081391042422</v>
      </c>
      <c r="BJ814" s="275"/>
    </row>
    <row r="815" spans="1:62" x14ac:dyDescent="0.25">
      <c r="A815" t="str">
        <f t="shared" si="22"/>
        <v>36. Winning, behandeling en distributie van water</v>
      </c>
      <c r="B815" s="275">
        <v>36</v>
      </c>
      <c r="C815" s="5" t="s">
        <v>17</v>
      </c>
      <c r="D815" s="70">
        <v>70</v>
      </c>
      <c r="E815" s="70">
        <v>72</v>
      </c>
      <c r="F815" s="70">
        <v>88</v>
      </c>
      <c r="G815" s="70">
        <v>109</v>
      </c>
      <c r="H815" s="70">
        <v>121</v>
      </c>
      <c r="I815" s="70">
        <v>151</v>
      </c>
      <c r="J815" s="70">
        <v>201</v>
      </c>
      <c r="K815" s="69">
        <v>206</v>
      </c>
      <c r="L815" s="69">
        <v>218</v>
      </c>
      <c r="M815" s="265">
        <v>228.10899529422576</v>
      </c>
      <c r="N815" s="70">
        <v>213.28983298114355</v>
      </c>
      <c r="O815" s="70">
        <v>201.3154896646225</v>
      </c>
      <c r="P815" s="70">
        <v>201.37764034453471</v>
      </c>
      <c r="Q815" s="70">
        <v>181.14290157348952</v>
      </c>
      <c r="R815" s="70">
        <v>164.14491567482477</v>
      </c>
      <c r="S815" s="70">
        <v>170.82484388078421</v>
      </c>
      <c r="T815" s="265">
        <v>160.51394797027521</v>
      </c>
      <c r="U815" s="70">
        <v>211.29961546161084</v>
      </c>
      <c r="V815" s="70">
        <v>197.57604917960265</v>
      </c>
      <c r="W815" s="70">
        <v>195.79288479064417</v>
      </c>
      <c r="X815" s="70">
        <v>174.47593333060468</v>
      </c>
      <c r="Y815" s="70">
        <v>156.62828687123019</v>
      </c>
      <c r="Z815" s="70">
        <v>161.48134114842102</v>
      </c>
      <c r="AA815" s="70">
        <v>150.31857305494478</v>
      </c>
      <c r="BJ815" s="275"/>
    </row>
    <row r="816" spans="1:62" x14ac:dyDescent="0.25">
      <c r="A816" t="str">
        <f t="shared" si="22"/>
        <v>36. Winning, behandeling en distributie van water</v>
      </c>
      <c r="B816" s="275">
        <v>36</v>
      </c>
      <c r="C816" s="5" t="s">
        <v>156</v>
      </c>
      <c r="D816" s="70">
        <v>2</v>
      </c>
      <c r="E816" s="70">
        <v>1</v>
      </c>
      <c r="F816" s="70">
        <v>1</v>
      </c>
      <c r="G816" s="70">
        <v>0</v>
      </c>
      <c r="H816" s="70">
        <v>2</v>
      </c>
      <c r="I816" s="70">
        <v>4</v>
      </c>
      <c r="J816" s="70">
        <v>5</v>
      </c>
      <c r="K816" s="69">
        <v>4</v>
      </c>
      <c r="L816" s="69">
        <v>4</v>
      </c>
      <c r="M816" s="265">
        <v>7.1729166666666675</v>
      </c>
      <c r="N816" s="70">
        <v>9.4784972385109114</v>
      </c>
      <c r="O816" s="70">
        <v>25.629263560363608</v>
      </c>
      <c r="P816" s="70">
        <v>24.810607185095051</v>
      </c>
      <c r="Q816" s="70">
        <v>29.322470763908463</v>
      </c>
      <c r="R816" s="70">
        <v>32.114316781746084</v>
      </c>
      <c r="S816" s="70">
        <v>30.334532459780771</v>
      </c>
      <c r="T816" s="265">
        <v>38.282719602320675</v>
      </c>
      <c r="U816" s="70">
        <v>9.3900529324731519</v>
      </c>
      <c r="V816" s="70">
        <v>25.153199319511948</v>
      </c>
      <c r="W816" s="70">
        <v>24.122540843492807</v>
      </c>
      <c r="X816" s="70">
        <v>28.243256620335828</v>
      </c>
      <c r="Y816" s="70">
        <v>30.643717479068705</v>
      </c>
      <c r="Z816" s="70">
        <v>28.675342962024096</v>
      </c>
      <c r="AA816" s="70">
        <v>35.85111360134929</v>
      </c>
      <c r="BJ816" s="275"/>
    </row>
    <row r="817" spans="1:62" x14ac:dyDescent="0.25">
      <c r="A817" t="str">
        <f t="shared" si="22"/>
        <v>36. Winning, behandeling en distributie van water</v>
      </c>
      <c r="B817" s="275">
        <v>36</v>
      </c>
      <c r="C817" s="5" t="s">
        <v>6</v>
      </c>
      <c r="D817" s="70">
        <v>559</v>
      </c>
      <c r="E817" s="70">
        <v>587</v>
      </c>
      <c r="F817" s="70">
        <v>605</v>
      </c>
      <c r="G817" s="70">
        <v>659</v>
      </c>
      <c r="H817" s="70">
        <v>701</v>
      </c>
      <c r="I817" s="70">
        <v>747</v>
      </c>
      <c r="J817" s="70">
        <v>782</v>
      </c>
      <c r="K817" s="69">
        <v>806</v>
      </c>
      <c r="L817" s="69">
        <v>809</v>
      </c>
      <c r="M817" s="265">
        <v>763.71029340363236</v>
      </c>
      <c r="N817" s="70">
        <v>750.26740316783184</v>
      </c>
      <c r="O817" s="70">
        <v>731.00274523875953</v>
      </c>
      <c r="P817" s="70">
        <v>713.63881369208104</v>
      </c>
      <c r="Q817" s="70">
        <v>721.04514607995304</v>
      </c>
      <c r="R817" s="70">
        <v>705.39606952903</v>
      </c>
      <c r="S817" s="70">
        <v>705.01165483952627</v>
      </c>
      <c r="T817" s="265">
        <v>709.93338579319004</v>
      </c>
      <c r="U817" s="70">
        <v>743.2666225434175</v>
      </c>
      <c r="V817" s="70">
        <v>717.42435012986675</v>
      </c>
      <c r="W817" s="70">
        <v>693.84764759528923</v>
      </c>
      <c r="X817" s="70">
        <v>694.5070645496038</v>
      </c>
      <c r="Y817" s="70">
        <v>673.09412223833169</v>
      </c>
      <c r="Z817" s="70">
        <v>666.45006055562828</v>
      </c>
      <c r="AA817" s="70">
        <v>664.84050056671833</v>
      </c>
      <c r="BJ817" s="275"/>
    </row>
    <row r="818" spans="1:62" x14ac:dyDescent="0.25">
      <c r="A818" t="str">
        <f t="shared" si="22"/>
        <v>36. Winning, behandeling en distributie van water</v>
      </c>
      <c r="B818" s="275">
        <v>36</v>
      </c>
      <c r="C818" s="5" t="s">
        <v>157</v>
      </c>
      <c r="D818" s="267">
        <v>1.0188222066835548</v>
      </c>
      <c r="E818" s="266"/>
      <c r="F818" s="266"/>
      <c r="G818" s="266"/>
      <c r="H818" s="266"/>
      <c r="I818" s="266"/>
      <c r="J818" s="266"/>
      <c r="K818" s="334"/>
      <c r="L818" s="334"/>
      <c r="M818" s="269"/>
      <c r="N818" s="266"/>
      <c r="O818" s="266"/>
      <c r="P818" s="266"/>
      <c r="Q818" s="266"/>
      <c r="R818" s="266"/>
      <c r="S818" s="266"/>
      <c r="T818" s="269"/>
      <c r="U818" s="266"/>
      <c r="V818" s="266"/>
      <c r="W818" s="266"/>
      <c r="X818" s="266"/>
      <c r="Y818" s="266"/>
      <c r="Z818" s="266"/>
      <c r="AA818" s="266"/>
      <c r="BJ818" s="275"/>
    </row>
    <row r="819" spans="1:62" x14ac:dyDescent="0.25">
      <c r="A819" t="str">
        <f t="shared" si="22"/>
        <v>36. Winning, behandeling en distributie van water</v>
      </c>
      <c r="B819" s="275">
        <v>36</v>
      </c>
      <c r="C819" s="5" t="s">
        <v>158</v>
      </c>
      <c r="D819" s="266"/>
      <c r="E819" s="267">
        <v>2.9302604245936559E-2</v>
      </c>
      <c r="F819" s="267">
        <v>9.881913134621112E-3</v>
      </c>
      <c r="G819" s="267">
        <v>3.7560609289593039E-3</v>
      </c>
      <c r="H819" s="267">
        <v>5.9938930280153402E-3</v>
      </c>
      <c r="I819" s="267">
        <v>-1.0794859825051795E-3</v>
      </c>
      <c r="J819" s="267">
        <v>-7.6635415660497586E-3</v>
      </c>
      <c r="K819" s="333">
        <v>1.5209806065348275E-3</v>
      </c>
      <c r="L819" s="333">
        <v>-2.5279070149544225E-3</v>
      </c>
      <c r="M819" s="268">
        <v>1.6148593881465723E-2</v>
      </c>
      <c r="N819" s="267">
        <v>6.2594999342041602E-3</v>
      </c>
      <c r="O819" s="267">
        <v>6.2594999342040492E-3</v>
      </c>
      <c r="P819" s="267">
        <v>6.2594999342040492E-3</v>
      </c>
      <c r="Q819" s="267">
        <v>6.2594999342040492E-3</v>
      </c>
      <c r="R819" s="267">
        <v>6.2594999342040492E-3</v>
      </c>
      <c r="S819" s="267">
        <v>6.2594999342040492E-3</v>
      </c>
      <c r="T819" s="268">
        <v>6.2594999342040492E-3</v>
      </c>
      <c r="U819" s="267">
        <v>1.0954431343200288E-2</v>
      </c>
      <c r="V819" s="267">
        <v>1.0954431343200399E-2</v>
      </c>
      <c r="W819" s="267">
        <v>1.0954431343200233E-2</v>
      </c>
      <c r="X819" s="267">
        <v>1.0954431343200344E-2</v>
      </c>
      <c r="Y819" s="267">
        <v>1.0954431343200288E-2</v>
      </c>
      <c r="Z819" s="267">
        <v>1.0954431343200344E-2</v>
      </c>
      <c r="AA819" s="267">
        <v>1.0954431343200288E-2</v>
      </c>
      <c r="BJ819" s="275"/>
    </row>
    <row r="820" spans="1:62" x14ac:dyDescent="0.25">
      <c r="A820" t="str">
        <f t="shared" si="22"/>
        <v>36. Winning, behandeling en distributie van water</v>
      </c>
      <c r="B820" s="275">
        <v>36</v>
      </c>
      <c r="C820" s="5" t="s">
        <v>159</v>
      </c>
      <c r="D820" s="270"/>
      <c r="E820" s="70">
        <v>2.1818568816302109</v>
      </c>
      <c r="F820" s="70">
        <v>1.0520870585924746</v>
      </c>
      <c r="G820" s="70">
        <v>0.51991767709057546</v>
      </c>
      <c r="H820" s="70">
        <v>2.6107775459481575</v>
      </c>
      <c r="I820" s="70">
        <v>3.6055749112537767</v>
      </c>
      <c r="J820" s="70">
        <v>0</v>
      </c>
      <c r="K820" s="69">
        <v>1.035365193536302</v>
      </c>
      <c r="L820" s="69">
        <v>1.0272674182933235</v>
      </c>
      <c r="M820" s="265">
        <v>2.1292408401723275</v>
      </c>
      <c r="N820" s="70">
        <v>1.2014835465930638</v>
      </c>
      <c r="O820" s="70">
        <v>1.3334617400154203</v>
      </c>
      <c r="P820" s="70">
        <v>1.361065259254876</v>
      </c>
      <c r="Q820" s="70">
        <v>1.4366889978849744</v>
      </c>
      <c r="R820" s="70">
        <v>1.4427445100110612</v>
      </c>
      <c r="S820" s="70">
        <v>1.4122808799350555</v>
      </c>
      <c r="T820" s="265">
        <v>1.4005187768051761</v>
      </c>
      <c r="U820" s="70">
        <v>1.2122811247661045</v>
      </c>
      <c r="V820" s="70">
        <v>1.3328909746832249</v>
      </c>
      <c r="W820" s="70">
        <v>1.3477879504897656</v>
      </c>
      <c r="X820" s="70">
        <v>1.4093989349090428</v>
      </c>
      <c r="Y820" s="70">
        <v>1.4021328228396155</v>
      </c>
      <c r="Z820" s="70">
        <v>1.3597195991282178</v>
      </c>
      <c r="AA820" s="70">
        <v>1.3358133098656846</v>
      </c>
      <c r="BJ820" s="275"/>
    </row>
    <row r="821" spans="1:62" x14ac:dyDescent="0.25">
      <c r="A821" t="str">
        <f t="shared" si="22"/>
        <v>36. Winning, behandeling en distributie van water</v>
      </c>
      <c r="B821" s="275">
        <v>36</v>
      </c>
      <c r="C821" s="5" t="s">
        <v>160</v>
      </c>
      <c r="D821" s="270"/>
      <c r="E821" s="70">
        <v>16.253269842652326</v>
      </c>
      <c r="F821" s="70">
        <v>11.913623240038239</v>
      </c>
      <c r="G821" s="70">
        <v>12.565957292082112</v>
      </c>
      <c r="H821" s="70">
        <v>12.267046965256348</v>
      </c>
      <c r="I821" s="70">
        <v>10.808963266008897</v>
      </c>
      <c r="J821" s="70">
        <v>9.7588758649531631</v>
      </c>
      <c r="K821" s="69">
        <v>11.612953937145145</v>
      </c>
      <c r="L821" s="69">
        <v>9.0474298924267611</v>
      </c>
      <c r="M821" s="265">
        <v>10.337486945315502</v>
      </c>
      <c r="N821" s="70">
        <v>8.8760406375029923</v>
      </c>
      <c r="O821" s="70">
        <v>9.8510384320236213</v>
      </c>
      <c r="P821" s="70">
        <v>10.054961289895672</v>
      </c>
      <c r="Q821" s="70">
        <v>10.613636753362508</v>
      </c>
      <c r="R821" s="70">
        <v>10.65837225711905</v>
      </c>
      <c r="S821" s="70">
        <v>10.433320137772748</v>
      </c>
      <c r="T821" s="265">
        <v>10.346426808555421</v>
      </c>
      <c r="U821" s="70">
        <v>9.1371820651694975</v>
      </c>
      <c r="V821" s="70">
        <v>10.046240314969541</v>
      </c>
      <c r="W821" s="70">
        <v>10.15852151557888</v>
      </c>
      <c r="X821" s="70">
        <v>10.622894646820928</v>
      </c>
      <c r="Y821" s="70">
        <v>10.568128646156602</v>
      </c>
      <c r="Z821" s="70">
        <v>10.248452509075305</v>
      </c>
      <c r="AA821" s="70">
        <v>10.068266483712151</v>
      </c>
      <c r="BJ821" s="275"/>
    </row>
    <row r="822" spans="1:62" x14ac:dyDescent="0.25">
      <c r="A822" t="str">
        <f t="shared" si="22"/>
        <v>36. Winning, behandeling en distributie van water</v>
      </c>
      <c r="B822" s="275">
        <v>36</v>
      </c>
      <c r="C822" s="5" t="s">
        <v>161</v>
      </c>
      <c r="D822" s="270"/>
      <c r="E822" s="70">
        <v>27.68357072481249</v>
      </c>
      <c r="F822" s="70">
        <v>21.840745726089558</v>
      </c>
      <c r="G822" s="70">
        <v>20.204038880534899</v>
      </c>
      <c r="H822" s="70">
        <v>22.583998458194213</v>
      </c>
      <c r="I822" s="70">
        <v>22.292186288884317</v>
      </c>
      <c r="J822" s="70">
        <v>21.340778660318581</v>
      </c>
      <c r="K822" s="69">
        <v>22.865284464112694</v>
      </c>
      <c r="L822" s="69">
        <v>22.352698512386418</v>
      </c>
      <c r="M822" s="265">
        <v>24.069136197903081</v>
      </c>
      <c r="N822" s="70">
        <v>17.579769307648004</v>
      </c>
      <c r="O822" s="70">
        <v>19.510837111767486</v>
      </c>
      <c r="P822" s="70">
        <v>19.914724041126505</v>
      </c>
      <c r="Q822" s="70">
        <v>21.021229313769471</v>
      </c>
      <c r="R822" s="70">
        <v>21.109831863940158</v>
      </c>
      <c r="S822" s="70">
        <v>20.664096597295604</v>
      </c>
      <c r="T822" s="265">
        <v>20.491996812673186</v>
      </c>
      <c r="U822" s="70">
        <v>18.450773946939961</v>
      </c>
      <c r="V822" s="70">
        <v>20.286441459312162</v>
      </c>
      <c r="W822" s="70">
        <v>20.513171652073769</v>
      </c>
      <c r="X822" s="70">
        <v>21.450883477280883</v>
      </c>
      <c r="Y822" s="70">
        <v>21.340294119311604</v>
      </c>
      <c r="Z822" s="70">
        <v>20.694769919459894</v>
      </c>
      <c r="AA822" s="70">
        <v>20.330919051800564</v>
      </c>
      <c r="BJ822" s="275"/>
    </row>
    <row r="823" spans="1:62" x14ac:dyDescent="0.25">
      <c r="A823" t="str">
        <f t="shared" si="22"/>
        <v>36. Winning, behandeling en distributie van water</v>
      </c>
      <c r="B823" s="275">
        <v>36</v>
      </c>
      <c r="C823" s="5" t="s">
        <v>162</v>
      </c>
      <c r="D823" s="270"/>
      <c r="E823" s="70">
        <v>36.46836545822709</v>
      </c>
      <c r="F823" s="70">
        <v>26.165996527742852</v>
      </c>
      <c r="G823" s="70">
        <v>22.342846874301785</v>
      </c>
      <c r="H823" s="70">
        <v>20.218808460986423</v>
      </c>
      <c r="I823" s="70">
        <v>19.883390395521332</v>
      </c>
      <c r="J823" s="70">
        <v>16.930724223824864</v>
      </c>
      <c r="K823" s="69">
        <v>22.361389886878623</v>
      </c>
      <c r="L823" s="69">
        <v>21.985145691091478</v>
      </c>
      <c r="M823" s="265">
        <v>30.64415379967706</v>
      </c>
      <c r="N823" s="70">
        <v>26.580788623404562</v>
      </c>
      <c r="O823" s="70">
        <v>25.037543114880755</v>
      </c>
      <c r="P823" s="70">
        <v>22.643142509087038</v>
      </c>
      <c r="Q823" s="70">
        <v>21.265887576530346</v>
      </c>
      <c r="R823" s="70">
        <v>19.791490135019806</v>
      </c>
      <c r="S823" s="70">
        <v>19.036953081180812</v>
      </c>
      <c r="T823" s="265">
        <v>19.670289344060414</v>
      </c>
      <c r="U823" s="70">
        <v>28.461926817888436</v>
      </c>
      <c r="V823" s="70">
        <v>26.559304523282027</v>
      </c>
      <c r="W823" s="70">
        <v>23.795248288752287</v>
      </c>
      <c r="X823" s="70">
        <v>22.139387772388883</v>
      </c>
      <c r="Y823" s="70">
        <v>20.412168284811795</v>
      </c>
      <c r="Z823" s="70">
        <v>19.450762813282907</v>
      </c>
      <c r="AA823" s="70">
        <v>19.91033188395793</v>
      </c>
      <c r="BJ823" s="275"/>
    </row>
    <row r="824" spans="1:62" x14ac:dyDescent="0.25">
      <c r="A824" t="str">
        <f t="shared" si="22"/>
        <v>36. Winning, behandeling en distributie van water</v>
      </c>
      <c r="B824" s="275">
        <v>36</v>
      </c>
      <c r="C824" s="5" t="s">
        <v>163</v>
      </c>
      <c r="D824" s="270"/>
      <c r="E824" s="70">
        <v>22.431651945983994</v>
      </c>
      <c r="F824" s="70">
        <v>15.43826633582766</v>
      </c>
      <c r="G824" s="70">
        <v>13.222017118150502</v>
      </c>
      <c r="H824" s="70">
        <v>15.418338889193826</v>
      </c>
      <c r="I824" s="70">
        <v>12.756258948680108</v>
      </c>
      <c r="J824" s="70">
        <v>10.256266933524037</v>
      </c>
      <c r="K824" s="69">
        <v>14.892748973048933</v>
      </c>
      <c r="L824" s="69">
        <v>12.90474515089771</v>
      </c>
      <c r="M824" s="265">
        <v>21.08580738431316</v>
      </c>
      <c r="N824" s="70">
        <v>16.569985795966524</v>
      </c>
      <c r="O824" s="70">
        <v>15.763225925255975</v>
      </c>
      <c r="P824" s="70">
        <v>16.563104672733214</v>
      </c>
      <c r="Q824" s="70">
        <v>16.784894144574967</v>
      </c>
      <c r="R824" s="70">
        <v>17.211361117224854</v>
      </c>
      <c r="S824" s="70">
        <v>17.154600686917785</v>
      </c>
      <c r="T824" s="265">
        <v>16.15862721014539</v>
      </c>
      <c r="U824" s="70">
        <v>18.78826304348777</v>
      </c>
      <c r="V824" s="70">
        <v>17.706721165825389</v>
      </c>
      <c r="W824" s="70">
        <v>18.431613173141486</v>
      </c>
      <c r="X824" s="70">
        <v>18.50413379667101</v>
      </c>
      <c r="Y824" s="70">
        <v>18.797232909233902</v>
      </c>
      <c r="Z824" s="70">
        <v>18.560423082838057</v>
      </c>
      <c r="AA824" s="70">
        <v>17.319696304897569</v>
      </c>
      <c r="BJ824" s="275"/>
    </row>
    <row r="825" spans="1:62" x14ac:dyDescent="0.25">
      <c r="A825" t="str">
        <f t="shared" si="22"/>
        <v>36. Winning, behandeling en distributie van water</v>
      </c>
      <c r="B825" s="275">
        <v>36</v>
      </c>
      <c r="C825" s="5" t="s">
        <v>164</v>
      </c>
      <c r="D825" s="270"/>
      <c r="E825" s="70">
        <v>24.815028881114099</v>
      </c>
      <c r="F825" s="70">
        <v>15.071563304026823</v>
      </c>
      <c r="G825" s="70">
        <v>12.407323145094569</v>
      </c>
      <c r="H825" s="70">
        <v>12.082890800520117</v>
      </c>
      <c r="I825" s="70">
        <v>9.2393924382908672</v>
      </c>
      <c r="J825" s="70">
        <v>6.9369917553174512</v>
      </c>
      <c r="K825" s="69">
        <v>11.717485679713699</v>
      </c>
      <c r="L825" s="69">
        <v>10.595289985465586</v>
      </c>
      <c r="M825" s="265">
        <v>23.242329736828218</v>
      </c>
      <c r="N825" s="70">
        <v>18.01907685686345</v>
      </c>
      <c r="O825" s="70">
        <v>18.818359959639189</v>
      </c>
      <c r="P825" s="70">
        <v>19.037638015262747</v>
      </c>
      <c r="Q825" s="70">
        <v>18.603312378769257</v>
      </c>
      <c r="R825" s="70">
        <v>17.361696200896013</v>
      </c>
      <c r="S825" s="70">
        <v>17.49064732050379</v>
      </c>
      <c r="T825" s="265">
        <v>16.639062259135333</v>
      </c>
      <c r="U825" s="70">
        <v>20.809024672578499</v>
      </c>
      <c r="V825" s="70">
        <v>21.529280270547481</v>
      </c>
      <c r="W825" s="70">
        <v>21.576915328709408</v>
      </c>
      <c r="X825" s="70">
        <v>20.887916545541316</v>
      </c>
      <c r="Y825" s="70">
        <v>19.311924289418108</v>
      </c>
      <c r="Z825" s="70">
        <v>19.273821516647153</v>
      </c>
      <c r="AA825" s="70">
        <v>18.164328581371748</v>
      </c>
      <c r="BJ825" s="275"/>
    </row>
    <row r="826" spans="1:62" x14ac:dyDescent="0.25">
      <c r="A826" t="str">
        <f t="shared" si="22"/>
        <v>36. Winning, behandeling en distributie van water</v>
      </c>
      <c r="B826" s="275">
        <v>36</v>
      </c>
      <c r="C826" s="5" t="s">
        <v>165</v>
      </c>
      <c r="D826" s="270"/>
      <c r="E826" s="70">
        <v>27.706867774825572</v>
      </c>
      <c r="F826" s="70">
        <v>15.720943380249276</v>
      </c>
      <c r="G826" s="70">
        <v>12.134123879079352</v>
      </c>
      <c r="H826" s="70">
        <v>14.056152196311768</v>
      </c>
      <c r="I826" s="70">
        <v>10.254192842997865</v>
      </c>
      <c r="J826" s="70">
        <v>6.8702340526167944</v>
      </c>
      <c r="K826" s="69">
        <v>11.810750160728549</v>
      </c>
      <c r="L826" s="69">
        <v>9.6808160590562764</v>
      </c>
      <c r="M826" s="265">
        <v>18.352556940043417</v>
      </c>
      <c r="N826" s="70">
        <v>14.473007794620491</v>
      </c>
      <c r="O826" s="70">
        <v>15.460224335513667</v>
      </c>
      <c r="P826" s="70">
        <v>16.408253704703714</v>
      </c>
      <c r="Q826" s="70">
        <v>17.474166469778869</v>
      </c>
      <c r="R826" s="70">
        <v>19.945476313740574</v>
      </c>
      <c r="S826" s="70">
        <v>20.506115632171273</v>
      </c>
      <c r="T826" s="265">
        <v>21.415717819817104</v>
      </c>
      <c r="U826" s="70">
        <v>16.876955824973908</v>
      </c>
      <c r="V826" s="70">
        <v>17.859926267527396</v>
      </c>
      <c r="W826" s="70">
        <v>18.778235668213355</v>
      </c>
      <c r="X826" s="70">
        <v>19.811503887103857</v>
      </c>
      <c r="Y826" s="70">
        <v>22.402368660212652</v>
      </c>
      <c r="Z826" s="70">
        <v>22.817154457175164</v>
      </c>
      <c r="AA826" s="70">
        <v>23.606916759161251</v>
      </c>
      <c r="BJ826" s="275"/>
    </row>
    <row r="827" spans="1:62" x14ac:dyDescent="0.25">
      <c r="A827" t="str">
        <f t="shared" si="22"/>
        <v>36. Winning, behandeling en distributie van water</v>
      </c>
      <c r="B827" s="275">
        <v>36</v>
      </c>
      <c r="C827" s="5" t="s">
        <v>166</v>
      </c>
      <c r="D827" s="266"/>
      <c r="E827" s="70">
        <v>27.349944368424801</v>
      </c>
      <c r="F827" s="70">
        <v>14.121886093283981</v>
      </c>
      <c r="G827" s="70">
        <v>10.725854494015161</v>
      </c>
      <c r="H827" s="70">
        <v>11.70037908689458</v>
      </c>
      <c r="I827" s="70">
        <v>6.6786455889520635</v>
      </c>
      <c r="J827" s="70">
        <v>3.2870320445331682</v>
      </c>
      <c r="K827" s="69">
        <v>7.6693343718668334</v>
      </c>
      <c r="L827" s="69">
        <v>5.5621325446982066</v>
      </c>
      <c r="M827" s="265">
        <v>15.813639484955059</v>
      </c>
      <c r="N827" s="70">
        <v>10.610844175979526</v>
      </c>
      <c r="O827" s="70">
        <v>10.485689649374445</v>
      </c>
      <c r="P827" s="70">
        <v>10.656763110626171</v>
      </c>
      <c r="Q827" s="70">
        <v>10.970392380575955</v>
      </c>
      <c r="R827" s="70">
        <v>10.515154070396354</v>
      </c>
      <c r="S827" s="70">
        <v>11.191327728960745</v>
      </c>
      <c r="T827" s="265">
        <v>12.007928796342394</v>
      </c>
      <c r="U827" s="70">
        <v>13.073125709246705</v>
      </c>
      <c r="V827" s="70">
        <v>12.798381525885409</v>
      </c>
      <c r="W827" s="70">
        <v>12.885815758620303</v>
      </c>
      <c r="X827" s="70">
        <v>13.141269427528979</v>
      </c>
      <c r="Y827" s="70">
        <v>12.478412874724842</v>
      </c>
      <c r="Z827" s="70">
        <v>13.15690918671039</v>
      </c>
      <c r="AA827" s="70">
        <v>13.985207669833635</v>
      </c>
      <c r="BJ827" s="275"/>
    </row>
    <row r="828" spans="1:62" x14ac:dyDescent="0.25">
      <c r="A828" t="str">
        <f t="shared" si="22"/>
        <v>36. Winning, behandeling en distributie van water</v>
      </c>
      <c r="B828" s="275">
        <v>36</v>
      </c>
      <c r="C828" s="5" t="s">
        <v>167</v>
      </c>
      <c r="D828" s="266"/>
      <c r="E828" s="70">
        <v>41.613279094561982</v>
      </c>
      <c r="F828" s="70">
        <v>33.93814557906078</v>
      </c>
      <c r="G828" s="70">
        <v>30.909260882102952</v>
      </c>
      <c r="H828" s="70">
        <v>34.176725261373498</v>
      </c>
      <c r="I828" s="70">
        <v>31.82821820659893</v>
      </c>
      <c r="J828" s="70">
        <v>28.701383001646395</v>
      </c>
      <c r="K828" s="69">
        <v>33.215954718956567</v>
      </c>
      <c r="L828" s="69">
        <v>31.956149457623852</v>
      </c>
      <c r="M828" s="265">
        <v>42.436696179932177</v>
      </c>
      <c r="N828" s="70">
        <v>32.976629887320648</v>
      </c>
      <c r="O828" s="70">
        <v>32.918636290926955</v>
      </c>
      <c r="P828" s="70">
        <v>31.455793118079075</v>
      </c>
      <c r="Q828" s="70">
        <v>30.419404924498462</v>
      </c>
      <c r="R828" s="70">
        <v>31.862785607181838</v>
      </c>
      <c r="S828" s="70">
        <v>31.772738989339917</v>
      </c>
      <c r="T828" s="265">
        <v>31.442955544097416</v>
      </c>
      <c r="U828" s="70">
        <v>35.457564892761148</v>
      </c>
      <c r="V828" s="70">
        <v>35.064933894394372</v>
      </c>
      <c r="W828" s="70">
        <v>33.194060508849006</v>
      </c>
      <c r="X828" s="70">
        <v>31.800870477618297</v>
      </c>
      <c r="Y828" s="70">
        <v>32.998985462223345</v>
      </c>
      <c r="Z828" s="70">
        <v>32.598682955525916</v>
      </c>
      <c r="AA828" s="70">
        <v>31.959304035086905</v>
      </c>
      <c r="BJ828" s="275"/>
    </row>
    <row r="829" spans="1:62" x14ac:dyDescent="0.25">
      <c r="A829" t="str">
        <f t="shared" si="22"/>
        <v>36. Winning, behandeling en distributie van water</v>
      </c>
      <c r="B829" s="275">
        <v>36</v>
      </c>
      <c r="C829" s="5" t="s">
        <v>168</v>
      </c>
      <c r="D829" s="266"/>
      <c r="E829" s="70">
        <v>20.94036251805456</v>
      </c>
      <c r="F829" s="70">
        <v>20.140368829984265</v>
      </c>
      <c r="G829" s="70">
        <v>24.076931353660306</v>
      </c>
      <c r="H829" s="70">
        <v>30.066486398217261</v>
      </c>
      <c r="I829" s="70">
        <v>32.520679434995721</v>
      </c>
      <c r="J829" s="70">
        <v>39.589465414193477</v>
      </c>
      <c r="K829" s="69">
        <v>54.544648878894066</v>
      </c>
      <c r="L829" s="69">
        <v>55.067410090531311</v>
      </c>
      <c r="M829" s="265">
        <v>62.346697582486705</v>
      </c>
      <c r="N829" s="70">
        <v>62.982018556851962</v>
      </c>
      <c r="O829" s="70">
        <v>58.890374759132875</v>
      </c>
      <c r="P829" s="70">
        <v>55.584199516045757</v>
      </c>
      <c r="Q829" s="70">
        <v>55.60135962527557</v>
      </c>
      <c r="R829" s="70">
        <v>50.014448459728563</v>
      </c>
      <c r="S829" s="70">
        <v>45.321220724812008</v>
      </c>
      <c r="T829" s="265">
        <v>47.165581845615321</v>
      </c>
      <c r="U829" s="70">
        <v>64.052974643533375</v>
      </c>
      <c r="V829" s="70">
        <v>59.33290308825238</v>
      </c>
      <c r="W829" s="70">
        <v>55.479327555439625</v>
      </c>
      <c r="X829" s="70">
        <v>54.97861523918975</v>
      </c>
      <c r="Y829" s="70">
        <v>48.992818188152071</v>
      </c>
      <c r="Z829" s="70">
        <v>43.981201506247388</v>
      </c>
      <c r="AA829" s="70">
        <v>45.343938482751277</v>
      </c>
      <c r="BJ829" s="275"/>
    </row>
    <row r="830" spans="1:62" x14ac:dyDescent="0.25">
      <c r="A830" t="str">
        <f t="shared" si="22"/>
        <v>36. Winning, behandeling en distributie van water</v>
      </c>
      <c r="B830" s="275">
        <v>36</v>
      </c>
      <c r="C830" s="5" t="s">
        <v>169</v>
      </c>
      <c r="D830" s="266"/>
      <c r="E830" s="70">
        <v>0.80874765863432341</v>
      </c>
      <c r="F830" s="70">
        <v>0.38495313820584626</v>
      </c>
      <c r="G830" s="70">
        <v>0.37882728600018445</v>
      </c>
      <c r="H830" s="70">
        <v>0</v>
      </c>
      <c r="I830" s="70">
        <v>0.74798347817743993</v>
      </c>
      <c r="J830" s="70">
        <v>1.4696307340207015</v>
      </c>
      <c r="K830" s="69">
        <v>1.8829610283887999</v>
      </c>
      <c r="L830" s="69">
        <v>1.4901732722250829</v>
      </c>
      <c r="M830" s="265">
        <v>1.5648792758107635</v>
      </c>
      <c r="N830" s="70">
        <v>2.7352535129035278</v>
      </c>
      <c r="O830" s="70">
        <v>3.6144422239233243</v>
      </c>
      <c r="P830" s="70">
        <v>9.773225654828682</v>
      </c>
      <c r="Q830" s="70">
        <v>9.4610468257172062</v>
      </c>
      <c r="R830" s="70">
        <v>11.181559035351714</v>
      </c>
      <c r="S830" s="70">
        <v>12.246175701437256</v>
      </c>
      <c r="T830" s="265">
        <v>11.567489255588926</v>
      </c>
      <c r="U830" s="70">
        <v>2.7689298646559726</v>
      </c>
      <c r="V830" s="70">
        <v>3.62480134702415</v>
      </c>
      <c r="W830" s="70">
        <v>9.7097802782374778</v>
      </c>
      <c r="X830" s="70">
        <v>9.3119196634931001</v>
      </c>
      <c r="Y830" s="70">
        <v>10.902621676146206</v>
      </c>
      <c r="Z830" s="70">
        <v>11.829261154835701</v>
      </c>
      <c r="AA830" s="70">
        <v>11.069418089824126</v>
      </c>
      <c r="BJ830" s="275"/>
    </row>
    <row r="831" spans="1:62" x14ac:dyDescent="0.25">
      <c r="A831" t="str">
        <f t="shared" si="22"/>
        <v>36. Winning, behandeling en distributie van water</v>
      </c>
      <c r="B831" s="275">
        <v>36</v>
      </c>
      <c r="C831" s="5" t="s">
        <v>26</v>
      </c>
      <c r="D831" s="270"/>
      <c r="E831" s="70">
        <v>63.362389271250869</v>
      </c>
      <c r="F831" s="70">
        <v>54.463467547250886</v>
      </c>
      <c r="G831" s="70">
        <v>55.365019521763436</v>
      </c>
      <c r="H831" s="70">
        <v>64.243211659590756</v>
      </c>
      <c r="I831" s="70">
        <v>65.096881119772092</v>
      </c>
      <c r="J831" s="70">
        <v>69.760479149860572</v>
      </c>
      <c r="K831" s="69">
        <v>89.643564626239439</v>
      </c>
      <c r="L831" s="69">
        <v>88.513732820380241</v>
      </c>
      <c r="M831" s="265">
        <v>106.34827303822965</v>
      </c>
      <c r="N831" s="70">
        <v>98.693901957076136</v>
      </c>
      <c r="O831" s="70">
        <v>95.423453273983156</v>
      </c>
      <c r="P831" s="70">
        <v>96.813218288953507</v>
      </c>
      <c r="Q831" s="70">
        <v>95.481811375491233</v>
      </c>
      <c r="R831" s="70">
        <v>93.058793102262115</v>
      </c>
      <c r="S831" s="70">
        <v>89.340135415589174</v>
      </c>
      <c r="T831" s="265">
        <v>90.176026645301661</v>
      </c>
      <c r="U831" s="70">
        <v>102.27946940095049</v>
      </c>
      <c r="V831" s="70">
        <v>98.022638329670897</v>
      </c>
      <c r="W831" s="70">
        <v>98.383168342526105</v>
      </c>
      <c r="X831" s="70">
        <v>96.09140538030114</v>
      </c>
      <c r="Y831" s="70">
        <v>92.894425326521628</v>
      </c>
      <c r="Z831" s="70">
        <v>88.40914561660901</v>
      </c>
      <c r="AA831" s="70">
        <v>88.372660607662311</v>
      </c>
      <c r="BJ831" s="275"/>
    </row>
    <row r="832" spans="1:62" x14ac:dyDescent="0.25">
      <c r="A832" t="str">
        <f t="shared" si="22"/>
        <v>36. Winning, behandeling en distributie van water</v>
      </c>
      <c r="B832" s="275">
        <v>36</v>
      </c>
      <c r="C832" s="5" t="s">
        <v>19</v>
      </c>
      <c r="D832" s="270"/>
      <c r="E832" s="70">
        <v>248.25294514892147</v>
      </c>
      <c r="F832" s="70">
        <v>175.78857921310174</v>
      </c>
      <c r="G832" s="70">
        <v>159.48709888211241</v>
      </c>
      <c r="H832" s="70">
        <v>175.18160406289618</v>
      </c>
      <c r="I832" s="70">
        <v>160.61548580036134</v>
      </c>
      <c r="J832" s="70">
        <v>145.14138268494864</v>
      </c>
      <c r="K832" s="69">
        <v>193.60887729327021</v>
      </c>
      <c r="L832" s="69">
        <v>181.66925807469602</v>
      </c>
      <c r="M832" s="265">
        <v>252.02262436743746</v>
      </c>
      <c r="N832" s="70">
        <v>212.60489869565475</v>
      </c>
      <c r="O832" s="70">
        <v>211.68383354245373</v>
      </c>
      <c r="P832" s="70">
        <v>213.45287089164347</v>
      </c>
      <c r="Q832" s="70">
        <v>213.65201939073756</v>
      </c>
      <c r="R832" s="70">
        <v>211.09491957060996</v>
      </c>
      <c r="S832" s="70">
        <v>207.22947748032701</v>
      </c>
      <c r="T832" s="265">
        <v>208.30659447283608</v>
      </c>
      <c r="U832" s="70">
        <v>229.0890026060014</v>
      </c>
      <c r="V832" s="70">
        <v>226.1418248317035</v>
      </c>
      <c r="W832" s="70">
        <v>225.87047767810537</v>
      </c>
      <c r="X832" s="70">
        <v>224.05879386854605</v>
      </c>
      <c r="Y832" s="70">
        <v>219.6070879332307</v>
      </c>
      <c r="Z832" s="70">
        <v>213.97115870092608</v>
      </c>
      <c r="AA832" s="70">
        <v>213.09414065226284</v>
      </c>
      <c r="BJ832" s="275"/>
    </row>
    <row r="833" spans="1:62" x14ac:dyDescent="0.25">
      <c r="A833" t="str">
        <f t="shared" si="22"/>
        <v>36. Winning, behandeling en distributie van water</v>
      </c>
      <c r="B833" s="275">
        <v>36</v>
      </c>
      <c r="C833" s="5" t="s">
        <v>20</v>
      </c>
      <c r="D833" s="270"/>
      <c r="E833" s="267">
        <v>0.25523318256402222</v>
      </c>
      <c r="F833" s="267">
        <v>0.30982369725638953</v>
      </c>
      <c r="G833" s="267">
        <v>0.3471441885257906</v>
      </c>
      <c r="H833" s="267">
        <v>0.36672350389328123</v>
      </c>
      <c r="I833" s="267">
        <v>0.40529641830853674</v>
      </c>
      <c r="J833" s="267">
        <v>0.48063810513150657</v>
      </c>
      <c r="K833" s="333">
        <v>0.46301371031892979</v>
      </c>
      <c r="L833" s="333">
        <v>0.48722460673003082</v>
      </c>
      <c r="M833" s="268">
        <v>0.42197907154231806</v>
      </c>
      <c r="N833" s="267">
        <v>0.46421273715972594</v>
      </c>
      <c r="O833" s="267">
        <v>0.4507829042827956</v>
      </c>
      <c r="P833" s="267">
        <v>0.45355781763225594</v>
      </c>
      <c r="Q833" s="267">
        <v>0.44690338826552017</v>
      </c>
      <c r="R833" s="267">
        <v>0.44083862033038895</v>
      </c>
      <c r="S833" s="267">
        <v>0.43111692651963829</v>
      </c>
      <c r="T833" s="268">
        <v>0.43290048917323609</v>
      </c>
      <c r="U833" s="267">
        <v>0.44646171678897995</v>
      </c>
      <c r="V833" s="267">
        <v>0.43345647538937171</v>
      </c>
      <c r="W833" s="267">
        <v>0.43557338415308455</v>
      </c>
      <c r="X833" s="267">
        <v>0.42886692247695213</v>
      </c>
      <c r="Y833" s="267">
        <v>0.42300285569455404</v>
      </c>
      <c r="Z833" s="267">
        <v>0.41318253428809593</v>
      </c>
      <c r="AA833" s="267">
        <v>0.41471182800785228</v>
      </c>
      <c r="BJ833" s="275"/>
    </row>
    <row r="834" spans="1:62" x14ac:dyDescent="0.25">
      <c r="A834" t="str">
        <f t="shared" si="22"/>
        <v>36. Winning, behandeling en distributie van water</v>
      </c>
      <c r="B834" s="275">
        <v>36</v>
      </c>
      <c r="C834" s="5" t="s">
        <v>29</v>
      </c>
      <c r="D834" s="270"/>
      <c r="E834" s="70">
        <v>116.25294514892147</v>
      </c>
      <c r="F834" s="70">
        <v>172.78857921310174</v>
      </c>
      <c r="G834" s="70">
        <v>159.48709888211241</v>
      </c>
      <c r="H834" s="70">
        <v>175.18160406289618</v>
      </c>
      <c r="I834" s="70">
        <v>160.61548580036134</v>
      </c>
      <c r="J834" s="70">
        <v>145.14138268494864</v>
      </c>
      <c r="K834" s="69">
        <v>193.60887729327021</v>
      </c>
      <c r="L834" s="69">
        <v>181.66925807469602</v>
      </c>
      <c r="M834" s="265">
        <v>204.06516670593606</v>
      </c>
      <c r="N834" s="70">
        <v>212.60489869565475</v>
      </c>
      <c r="O834" s="70">
        <v>211.68383354245373</v>
      </c>
      <c r="P834" s="70">
        <v>213.45287089164347</v>
      </c>
      <c r="Q834" s="70">
        <v>213.65201939073756</v>
      </c>
      <c r="R834" s="70">
        <v>211.09491957060996</v>
      </c>
      <c r="S834" s="70">
        <v>207.22947748032701</v>
      </c>
      <c r="T834" s="265">
        <v>208.30659447283608</v>
      </c>
      <c r="U834" s="70">
        <v>218.25162206644555</v>
      </c>
      <c r="V834" s="70">
        <v>215.33789555784449</v>
      </c>
      <c r="W834" s="70">
        <v>215.09989641739486</v>
      </c>
      <c r="X834" s="70">
        <v>213.32145768713718</v>
      </c>
      <c r="Y834" s="70">
        <v>208.90289421500134</v>
      </c>
      <c r="Z834" s="70">
        <v>203.30000514649242</v>
      </c>
      <c r="AA834" s="70">
        <v>202.45592527800537</v>
      </c>
      <c r="BJ834" s="275"/>
    </row>
    <row r="835" spans="1:62" x14ac:dyDescent="0.25">
      <c r="A835" t="str">
        <f t="shared" ref="A835:A898" si="23">VLOOKUP(B835,$AU$3:$AV$70,2)</f>
        <v>37. Afvalwaterafvoer</v>
      </c>
      <c r="B835" s="275">
        <v>37</v>
      </c>
      <c r="C835" s="5" t="s">
        <v>25</v>
      </c>
      <c r="D835" s="70">
        <v>1428</v>
      </c>
      <c r="E835" s="70">
        <v>1479</v>
      </c>
      <c r="F835" s="70">
        <v>1521</v>
      </c>
      <c r="G835" s="70">
        <v>1600</v>
      </c>
      <c r="H835" s="70">
        <v>1635</v>
      </c>
      <c r="I835" s="70">
        <v>1658</v>
      </c>
      <c r="J835" s="70">
        <v>1752</v>
      </c>
      <c r="K835" s="69">
        <v>1819</v>
      </c>
      <c r="L835" s="69">
        <v>1909</v>
      </c>
      <c r="M835" s="265">
        <v>1960.1574773836821</v>
      </c>
      <c r="N835" s="70">
        <v>2030.3724613005268</v>
      </c>
      <c r="O835" s="70">
        <v>2103.1026227086331</v>
      </c>
      <c r="P835" s="70">
        <v>2178.4380580156276</v>
      </c>
      <c r="Q835" s="70">
        <v>2256.4720909809648</v>
      </c>
      <c r="R835" s="70">
        <v>2337.3013883231924</v>
      </c>
      <c r="S835" s="70">
        <v>2421.0260794684064</v>
      </c>
      <c r="T835" s="265">
        <v>2507.7498805882187</v>
      </c>
      <c r="U835" s="70">
        <v>2003.0327221417408</v>
      </c>
      <c r="V835" s="70">
        <v>2046.8457928828002</v>
      </c>
      <c r="W835" s="70">
        <v>2091.6172030191888</v>
      </c>
      <c r="X835" s="70">
        <v>2137.3679146606387</v>
      </c>
      <c r="Y835" s="70">
        <v>2184.1193484288133</v>
      </c>
      <c r="Z835" s="70">
        <v>2231.8933934865036</v>
      </c>
      <c r="AA835" s="70">
        <v>2280.712417786202</v>
      </c>
      <c r="BJ835" s="275"/>
    </row>
    <row r="836" spans="1:62" x14ac:dyDescent="0.25">
      <c r="A836" t="str">
        <f t="shared" si="23"/>
        <v>37. Afvalwaterafvoer</v>
      </c>
      <c r="B836" s="275">
        <v>37</v>
      </c>
      <c r="C836" s="5" t="s">
        <v>154</v>
      </c>
      <c r="D836" s="266"/>
      <c r="E836" s="70">
        <v>51</v>
      </c>
      <c r="F836" s="70">
        <v>42</v>
      </c>
      <c r="G836" s="70">
        <v>79</v>
      </c>
      <c r="H836" s="70">
        <v>35</v>
      </c>
      <c r="I836" s="70">
        <v>23</v>
      </c>
      <c r="J836" s="70">
        <v>94</v>
      </c>
      <c r="K836" s="69">
        <v>67</v>
      </c>
      <c r="L836" s="69">
        <v>90</v>
      </c>
      <c r="M836" s="265">
        <v>51.157477383682135</v>
      </c>
      <c r="N836" s="70">
        <v>70.214983916844631</v>
      </c>
      <c r="O836" s="70">
        <v>72.730161408106369</v>
      </c>
      <c r="P836" s="70">
        <v>75.335435306994441</v>
      </c>
      <c r="Q836" s="70">
        <v>78.034032965337246</v>
      </c>
      <c r="R836" s="70">
        <v>80.829297342227619</v>
      </c>
      <c r="S836" s="70">
        <v>83.72469114521391</v>
      </c>
      <c r="T836" s="265">
        <v>86.723801119812379</v>
      </c>
      <c r="U836" s="70">
        <v>42.87524475805867</v>
      </c>
      <c r="V836" s="70">
        <v>43.813070741059391</v>
      </c>
      <c r="W836" s="70">
        <v>44.771410136388567</v>
      </c>
      <c r="X836" s="70">
        <v>45.750711641449925</v>
      </c>
      <c r="Y836" s="70">
        <v>46.751433768174593</v>
      </c>
      <c r="Z836" s="70">
        <v>47.774045057690273</v>
      </c>
      <c r="AA836" s="70">
        <v>48.819024299698413</v>
      </c>
      <c r="BJ836" s="275"/>
    </row>
    <row r="837" spans="1:62" x14ac:dyDescent="0.25">
      <c r="A837" t="str">
        <f t="shared" si="23"/>
        <v>37. Afvalwaterafvoer</v>
      </c>
      <c r="B837" s="275">
        <v>37</v>
      </c>
      <c r="C837" s="5" t="s">
        <v>155</v>
      </c>
      <c r="D837" s="266"/>
      <c r="E837" s="267">
        <v>1.0357142857142858</v>
      </c>
      <c r="F837" s="267">
        <v>1.028397565922921</v>
      </c>
      <c r="G837" s="267">
        <v>1.051939513477975</v>
      </c>
      <c r="H837" s="267">
        <v>1.0218750000000001</v>
      </c>
      <c r="I837" s="267">
        <v>1.0140672782874618</v>
      </c>
      <c r="J837" s="267">
        <v>1.0566948130277443</v>
      </c>
      <c r="K837" s="333">
        <v>1.03824200913242</v>
      </c>
      <c r="L837" s="333">
        <v>1.0494777350192412</v>
      </c>
      <c r="M837" s="268">
        <v>1.0267980499652605</v>
      </c>
      <c r="N837" s="267">
        <v>1.0358210933187695</v>
      </c>
      <c r="O837" s="267">
        <v>1.0358210933187697</v>
      </c>
      <c r="P837" s="267">
        <v>1.0358210933187693</v>
      </c>
      <c r="Q837" s="267">
        <v>1.0358210933187697</v>
      </c>
      <c r="R837" s="267">
        <v>1.0358210933187693</v>
      </c>
      <c r="S837" s="267">
        <v>1.0358210933187693</v>
      </c>
      <c r="T837" s="268">
        <v>1.0358210933187695</v>
      </c>
      <c r="U837" s="267">
        <v>1.0218733674476432</v>
      </c>
      <c r="V837" s="267">
        <v>1.0218733674476432</v>
      </c>
      <c r="W837" s="267">
        <v>1.0218733674476435</v>
      </c>
      <c r="X837" s="267">
        <v>1.021873367447643</v>
      </c>
      <c r="Y837" s="267">
        <v>1.021873367447643</v>
      </c>
      <c r="Z837" s="267">
        <v>1.021873367447643</v>
      </c>
      <c r="AA837" s="267">
        <v>1.0218733674476435</v>
      </c>
      <c r="BJ837" s="275"/>
    </row>
    <row r="838" spans="1:62" x14ac:dyDescent="0.25">
      <c r="A838" t="str">
        <f t="shared" si="23"/>
        <v>37. Afvalwaterafvoer</v>
      </c>
      <c r="B838" s="275">
        <v>37</v>
      </c>
      <c r="C838" s="5" t="s">
        <v>8</v>
      </c>
      <c r="D838" s="70">
        <v>5</v>
      </c>
      <c r="E838" s="70">
        <v>3</v>
      </c>
      <c r="F838" s="70">
        <v>2</v>
      </c>
      <c r="G838" s="70">
        <v>5</v>
      </c>
      <c r="H838" s="70">
        <v>1</v>
      </c>
      <c r="I838" s="70">
        <v>2</v>
      </c>
      <c r="J838" s="70">
        <v>5</v>
      </c>
      <c r="K838" s="69">
        <v>2</v>
      </c>
      <c r="L838" s="69">
        <v>2</v>
      </c>
      <c r="M838" s="265">
        <v>3.4828829174123284</v>
      </c>
      <c r="N838" s="70">
        <v>3.7512783139479491</v>
      </c>
      <c r="O838" s="70">
        <v>3.9794704598301336</v>
      </c>
      <c r="P838" s="70">
        <v>4.3764876699176867</v>
      </c>
      <c r="Q838" s="70">
        <v>4.8609827555216638</v>
      </c>
      <c r="R838" s="70">
        <v>5.3835969392345264</v>
      </c>
      <c r="S838" s="70">
        <v>5.9244967063869893</v>
      </c>
      <c r="T838" s="265">
        <v>6.1085577456726821</v>
      </c>
      <c r="U838" s="70">
        <v>3.7007659214829411</v>
      </c>
      <c r="V838" s="70">
        <v>3.8730218300589287</v>
      </c>
      <c r="W838" s="70">
        <v>4.2020643485909694</v>
      </c>
      <c r="X838" s="70">
        <v>4.6044037579272148</v>
      </c>
      <c r="Y838" s="70">
        <v>5.0307668056278683</v>
      </c>
      <c r="Z838" s="70">
        <v>5.4616698146519047</v>
      </c>
      <c r="AA838" s="70">
        <v>5.5555235444979321</v>
      </c>
      <c r="BJ838" s="275"/>
    </row>
    <row r="839" spans="1:62" x14ac:dyDescent="0.25">
      <c r="A839" t="str">
        <f t="shared" si="23"/>
        <v>37. Afvalwaterafvoer</v>
      </c>
      <c r="B839" s="275">
        <v>37</v>
      </c>
      <c r="C839" s="5" t="s">
        <v>9</v>
      </c>
      <c r="D839" s="70">
        <v>44</v>
      </c>
      <c r="E839" s="70">
        <v>48</v>
      </c>
      <c r="F839" s="70">
        <v>44</v>
      </c>
      <c r="G839" s="70">
        <v>50</v>
      </c>
      <c r="H839" s="70">
        <v>47</v>
      </c>
      <c r="I839" s="70">
        <v>48</v>
      </c>
      <c r="J839" s="70">
        <v>60</v>
      </c>
      <c r="K839" s="69">
        <v>57</v>
      </c>
      <c r="L839" s="69">
        <v>53</v>
      </c>
      <c r="M839" s="265">
        <v>58.177044287146671</v>
      </c>
      <c r="N839" s="70">
        <v>62.660241466315739</v>
      </c>
      <c r="O839" s="70">
        <v>66.471895458644084</v>
      </c>
      <c r="P839" s="70">
        <v>73.103553301217644</v>
      </c>
      <c r="Q839" s="70">
        <v>81.196415657047041</v>
      </c>
      <c r="R839" s="70">
        <v>89.926008133139675</v>
      </c>
      <c r="S839" s="70">
        <v>98.961037577056743</v>
      </c>
      <c r="T839" s="265">
        <v>102.03553864068071</v>
      </c>
      <c r="U839" s="70">
        <v>61.816497429215048</v>
      </c>
      <c r="V839" s="70">
        <v>64.693809087280627</v>
      </c>
      <c r="W839" s="70">
        <v>70.190037822760274</v>
      </c>
      <c r="X839" s="70">
        <v>76.910596104636056</v>
      </c>
      <c r="Y839" s="70">
        <v>84.03243812363587</v>
      </c>
      <c r="Z839" s="70">
        <v>91.230114311407732</v>
      </c>
      <c r="AA839" s="70">
        <v>92.797819206243233</v>
      </c>
      <c r="BJ839" s="275"/>
    </row>
    <row r="840" spans="1:62" x14ac:dyDescent="0.25">
      <c r="A840" t="str">
        <f t="shared" si="23"/>
        <v>37. Afvalwaterafvoer</v>
      </c>
      <c r="B840" s="275">
        <v>37</v>
      </c>
      <c r="C840" s="5" t="s">
        <v>10</v>
      </c>
      <c r="D840" s="70">
        <v>107</v>
      </c>
      <c r="E840" s="70">
        <v>113</v>
      </c>
      <c r="F840" s="70">
        <v>113</v>
      </c>
      <c r="G840" s="70">
        <v>111</v>
      </c>
      <c r="H840" s="70">
        <v>110</v>
      </c>
      <c r="I840" s="70">
        <v>122</v>
      </c>
      <c r="J840" s="70">
        <v>123</v>
      </c>
      <c r="K840" s="69">
        <v>153</v>
      </c>
      <c r="L840" s="69">
        <v>157</v>
      </c>
      <c r="M840" s="265">
        <v>143.0561909411212</v>
      </c>
      <c r="N840" s="70">
        <v>154.08028333956577</v>
      </c>
      <c r="O840" s="70">
        <v>163.45306444265253</v>
      </c>
      <c r="P840" s="70">
        <v>179.76017873847087</v>
      </c>
      <c r="Q840" s="70">
        <v>199.6603657730935</v>
      </c>
      <c r="R840" s="70">
        <v>221.12625946707738</v>
      </c>
      <c r="S840" s="70">
        <v>243.34321656974709</v>
      </c>
      <c r="T840" s="265">
        <v>250.90335333151864</v>
      </c>
      <c r="U840" s="70">
        <v>152.00553358979931</v>
      </c>
      <c r="V840" s="70">
        <v>159.08078553834636</v>
      </c>
      <c r="W840" s="70">
        <v>172.59590231805134</v>
      </c>
      <c r="X840" s="70">
        <v>189.12162102004746</v>
      </c>
      <c r="Y840" s="70">
        <v>206.63408842375208</v>
      </c>
      <c r="Z840" s="70">
        <v>224.33303053514675</v>
      </c>
      <c r="AA840" s="70">
        <v>228.1879855869706</v>
      </c>
      <c r="BJ840" s="275"/>
    </row>
    <row r="841" spans="1:62" x14ac:dyDescent="0.25">
      <c r="A841" t="str">
        <f t="shared" si="23"/>
        <v>37. Afvalwaterafvoer</v>
      </c>
      <c r="B841" s="275">
        <v>37</v>
      </c>
      <c r="C841" s="5" t="s">
        <v>11</v>
      </c>
      <c r="D841" s="70">
        <v>212</v>
      </c>
      <c r="E841" s="70">
        <v>207</v>
      </c>
      <c r="F841" s="70">
        <v>193</v>
      </c>
      <c r="G841" s="70">
        <v>188</v>
      </c>
      <c r="H841" s="70">
        <v>198</v>
      </c>
      <c r="I841" s="70">
        <v>189</v>
      </c>
      <c r="J841" s="70">
        <v>197</v>
      </c>
      <c r="K841" s="69">
        <v>193</v>
      </c>
      <c r="L841" s="69">
        <v>182</v>
      </c>
      <c r="M841" s="265">
        <v>184.6937023298234</v>
      </c>
      <c r="N841" s="70">
        <v>197.7698856747964</v>
      </c>
      <c r="O841" s="70">
        <v>199.19382309878847</v>
      </c>
      <c r="P841" s="70">
        <v>198.66136096493227</v>
      </c>
      <c r="Q841" s="70">
        <v>216.07399540513629</v>
      </c>
      <c r="R841" s="70">
        <v>226.00974936731188</v>
      </c>
      <c r="S841" s="70">
        <v>246.80206308940183</v>
      </c>
      <c r="T841" s="265">
        <v>270.62927958933278</v>
      </c>
      <c r="U841" s="70">
        <v>195.1068387753381</v>
      </c>
      <c r="V841" s="70">
        <v>193.86549870442624</v>
      </c>
      <c r="W841" s="70">
        <v>190.74378481431967</v>
      </c>
      <c r="X841" s="70">
        <v>204.66888414768573</v>
      </c>
      <c r="Y841" s="70">
        <v>211.19752420154532</v>
      </c>
      <c r="Z841" s="70">
        <v>227.52166892354347</v>
      </c>
      <c r="AA841" s="70">
        <v>246.1280382679742</v>
      </c>
      <c r="BJ841" s="275"/>
    </row>
    <row r="842" spans="1:62" x14ac:dyDescent="0.25">
      <c r="A842" t="str">
        <f t="shared" si="23"/>
        <v>37. Afvalwaterafvoer</v>
      </c>
      <c r="B842" s="275">
        <v>37</v>
      </c>
      <c r="C842" s="5" t="s">
        <v>12</v>
      </c>
      <c r="D842" s="70">
        <v>218</v>
      </c>
      <c r="E842" s="70">
        <v>217</v>
      </c>
      <c r="F842" s="70">
        <v>249</v>
      </c>
      <c r="G842" s="70">
        <v>276</v>
      </c>
      <c r="H842" s="70">
        <v>262</v>
      </c>
      <c r="I842" s="70">
        <v>256</v>
      </c>
      <c r="J842" s="70">
        <v>256</v>
      </c>
      <c r="K842" s="69">
        <v>230</v>
      </c>
      <c r="L842" s="69">
        <v>239</v>
      </c>
      <c r="M842" s="265">
        <v>239.9974663042903</v>
      </c>
      <c r="N842" s="70">
        <v>226.47536932241252</v>
      </c>
      <c r="O842" s="70">
        <v>230.63886931426836</v>
      </c>
      <c r="P842" s="70">
        <v>246.5917928352074</v>
      </c>
      <c r="Q842" s="70">
        <v>225.14665132781278</v>
      </c>
      <c r="R842" s="70">
        <v>228.47894835656916</v>
      </c>
      <c r="S842" s="70">
        <v>244.65509611629</v>
      </c>
      <c r="T842" s="265">
        <v>246.41660569163156</v>
      </c>
      <c r="U842" s="70">
        <v>223.42579214325869</v>
      </c>
      <c r="V842" s="70">
        <v>224.469407357379</v>
      </c>
      <c r="W842" s="70">
        <v>236.76396678787901</v>
      </c>
      <c r="X842" s="70">
        <v>213.26265481624023</v>
      </c>
      <c r="Y842" s="70">
        <v>213.50489684698184</v>
      </c>
      <c r="Z842" s="70">
        <v>225.54242489806242</v>
      </c>
      <c r="AA842" s="70">
        <v>224.1074426520583</v>
      </c>
      <c r="BJ842" s="275"/>
    </row>
    <row r="843" spans="1:62" x14ac:dyDescent="0.25">
      <c r="A843" t="str">
        <f t="shared" si="23"/>
        <v>37. Afvalwaterafvoer</v>
      </c>
      <c r="B843" s="275">
        <v>37</v>
      </c>
      <c r="C843" s="5" t="s">
        <v>13</v>
      </c>
      <c r="D843" s="70">
        <v>281</v>
      </c>
      <c r="E843" s="70">
        <v>286</v>
      </c>
      <c r="F843" s="70">
        <v>275</v>
      </c>
      <c r="G843" s="70">
        <v>245</v>
      </c>
      <c r="H843" s="70">
        <v>263</v>
      </c>
      <c r="I843" s="70">
        <v>243</v>
      </c>
      <c r="J843" s="70">
        <v>243</v>
      </c>
      <c r="K843" s="69">
        <v>268</v>
      </c>
      <c r="L843" s="69">
        <v>311</v>
      </c>
      <c r="M843" s="265">
        <v>299.47509925796226</v>
      </c>
      <c r="N843" s="70">
        <v>312.49245670929037</v>
      </c>
      <c r="O843" s="70">
        <v>313.57797010215802</v>
      </c>
      <c r="P843" s="70">
        <v>286.90006666403934</v>
      </c>
      <c r="Q843" s="70">
        <v>295.65961355685306</v>
      </c>
      <c r="R843" s="70">
        <v>296.89354871192603</v>
      </c>
      <c r="S843" s="70">
        <v>280.16577478665295</v>
      </c>
      <c r="T843" s="265">
        <v>285.31631369307996</v>
      </c>
      <c r="U843" s="70">
        <v>308.28462665920785</v>
      </c>
      <c r="V843" s="70">
        <v>305.18993315584532</v>
      </c>
      <c r="W843" s="70">
        <v>275.46576905128228</v>
      </c>
      <c r="X843" s="70">
        <v>280.05370604989787</v>
      </c>
      <c r="Y843" s="70">
        <v>277.43574166556965</v>
      </c>
      <c r="Z843" s="70">
        <v>258.2789781284215</v>
      </c>
      <c r="AA843" s="70">
        <v>259.48539153520238</v>
      </c>
      <c r="BJ843" s="275"/>
    </row>
    <row r="844" spans="1:62" x14ac:dyDescent="0.25">
      <c r="A844" t="str">
        <f t="shared" si="23"/>
        <v>37. Afvalwaterafvoer</v>
      </c>
      <c r="B844" s="275">
        <v>37</v>
      </c>
      <c r="C844" s="5" t="s">
        <v>14</v>
      </c>
      <c r="D844" s="70">
        <v>276</v>
      </c>
      <c r="E844" s="70">
        <v>285</v>
      </c>
      <c r="F844" s="70">
        <v>288</v>
      </c>
      <c r="G844" s="70">
        <v>305</v>
      </c>
      <c r="H844" s="70">
        <v>288</v>
      </c>
      <c r="I844" s="70">
        <v>284</v>
      </c>
      <c r="J844" s="70">
        <v>305</v>
      </c>
      <c r="K844" s="69">
        <v>308</v>
      </c>
      <c r="L844" s="69">
        <v>288</v>
      </c>
      <c r="M844" s="265">
        <v>316.17057517478241</v>
      </c>
      <c r="N844" s="70">
        <v>312.49245670929031</v>
      </c>
      <c r="O844" s="70">
        <v>319.25873043009562</v>
      </c>
      <c r="P844" s="70">
        <v>353.29016473505675</v>
      </c>
      <c r="Q844" s="70">
        <v>384.72861847774601</v>
      </c>
      <c r="R844" s="70">
        <v>370.47151513183815</v>
      </c>
      <c r="S844" s="70">
        <v>386.5748911719682</v>
      </c>
      <c r="T844" s="265">
        <v>387.91774669601028</v>
      </c>
      <c r="U844" s="70">
        <v>308.2846266592079</v>
      </c>
      <c r="V844" s="70">
        <v>310.71873629272665</v>
      </c>
      <c r="W844" s="70">
        <v>339.20991395571133</v>
      </c>
      <c r="X844" s="70">
        <v>364.42134971346547</v>
      </c>
      <c r="Y844" s="70">
        <v>346.19155590442813</v>
      </c>
      <c r="Z844" s="70">
        <v>356.37532078296618</v>
      </c>
      <c r="AA844" s="70">
        <v>352.79787223505355</v>
      </c>
      <c r="BJ844" s="275"/>
    </row>
    <row r="845" spans="1:62" x14ac:dyDescent="0.25">
      <c r="A845" t="str">
        <f t="shared" si="23"/>
        <v>37. Afvalwaterafvoer</v>
      </c>
      <c r="B845" s="275">
        <v>37</v>
      </c>
      <c r="C845" s="5" t="s">
        <v>15</v>
      </c>
      <c r="D845" s="70">
        <v>167</v>
      </c>
      <c r="E845" s="70">
        <v>187</v>
      </c>
      <c r="F845" s="70">
        <v>207</v>
      </c>
      <c r="G845" s="70">
        <v>256</v>
      </c>
      <c r="H845" s="70">
        <v>278</v>
      </c>
      <c r="I845" s="70">
        <v>297</v>
      </c>
      <c r="J845" s="70">
        <v>306</v>
      </c>
      <c r="K845" s="69">
        <v>310</v>
      </c>
      <c r="L845" s="69">
        <v>324</v>
      </c>
      <c r="M845" s="265">
        <v>316.52619225825413</v>
      </c>
      <c r="N845" s="70">
        <v>332.46793399526359</v>
      </c>
      <c r="O845" s="70">
        <v>345.53281518146929</v>
      </c>
      <c r="P845" s="70">
        <v>349.76491417099305</v>
      </c>
      <c r="Q845" s="70">
        <v>323.04649817679172</v>
      </c>
      <c r="R845" s="70">
        <v>356.52116579015308</v>
      </c>
      <c r="S845" s="70">
        <v>352.14974570238292</v>
      </c>
      <c r="T845" s="265">
        <v>360.19533821525783</v>
      </c>
      <c r="U845" s="70">
        <v>327.99112652897793</v>
      </c>
      <c r="V845" s="70">
        <v>336.29000383550209</v>
      </c>
      <c r="W845" s="70">
        <v>335.82516096830466</v>
      </c>
      <c r="X845" s="70">
        <v>305.99501890864565</v>
      </c>
      <c r="Y845" s="70">
        <v>333.1554844475184</v>
      </c>
      <c r="Z845" s="70">
        <v>324.63949794529981</v>
      </c>
      <c r="AA845" s="70">
        <v>327.58529351561481</v>
      </c>
      <c r="BJ845" s="275"/>
    </row>
    <row r="846" spans="1:62" x14ac:dyDescent="0.25">
      <c r="A846" t="str">
        <f t="shared" si="23"/>
        <v>37. Afvalwaterafvoer</v>
      </c>
      <c r="B846" s="275">
        <v>37</v>
      </c>
      <c r="C846" s="5" t="s">
        <v>16</v>
      </c>
      <c r="D846" s="70">
        <v>88</v>
      </c>
      <c r="E846" s="70">
        <v>97</v>
      </c>
      <c r="F846" s="70">
        <v>112</v>
      </c>
      <c r="G846" s="70">
        <v>124</v>
      </c>
      <c r="H846" s="70">
        <v>137</v>
      </c>
      <c r="I846" s="70">
        <v>161</v>
      </c>
      <c r="J846" s="70">
        <v>189</v>
      </c>
      <c r="K846" s="69">
        <v>224</v>
      </c>
      <c r="L846" s="69">
        <v>277</v>
      </c>
      <c r="M846" s="265">
        <v>302.29719491191952</v>
      </c>
      <c r="N846" s="70">
        <v>315.55792255753033</v>
      </c>
      <c r="O846" s="70">
        <v>312.06183280710354</v>
      </c>
      <c r="P846" s="70">
        <v>316.38656442207298</v>
      </c>
      <c r="Q846" s="70">
        <v>327.25748621143691</v>
      </c>
      <c r="R846" s="70">
        <v>320.07644834864976</v>
      </c>
      <c r="S846" s="70">
        <v>335.99908647616456</v>
      </c>
      <c r="T846" s="265">
        <v>348.91302906392241</v>
      </c>
      <c r="U846" s="70">
        <v>311.30881484126178</v>
      </c>
      <c r="V846" s="70">
        <v>303.71435169334018</v>
      </c>
      <c r="W846" s="70">
        <v>303.77709318581844</v>
      </c>
      <c r="X846" s="70">
        <v>309.9837368503587</v>
      </c>
      <c r="Y846" s="70">
        <v>299.09928060933299</v>
      </c>
      <c r="Z846" s="70">
        <v>309.75054241807828</v>
      </c>
      <c r="AA846" s="70">
        <v>317.32442069813982</v>
      </c>
      <c r="BJ846" s="275"/>
    </row>
    <row r="847" spans="1:62" x14ac:dyDescent="0.25">
      <c r="A847" t="str">
        <f t="shared" si="23"/>
        <v>37. Afvalwaterafvoer</v>
      </c>
      <c r="B847" s="275">
        <v>37</v>
      </c>
      <c r="C847" s="5" t="s">
        <v>17</v>
      </c>
      <c r="D847" s="70">
        <v>25</v>
      </c>
      <c r="E847" s="70">
        <v>29</v>
      </c>
      <c r="F847" s="70">
        <v>33</v>
      </c>
      <c r="G847" s="70">
        <v>38</v>
      </c>
      <c r="H847" s="70">
        <v>47</v>
      </c>
      <c r="I847" s="70">
        <v>53</v>
      </c>
      <c r="J847" s="70">
        <v>66</v>
      </c>
      <c r="K847" s="69">
        <v>71</v>
      </c>
      <c r="L847" s="69">
        <v>72</v>
      </c>
      <c r="M847" s="265">
        <v>91.322154641995823</v>
      </c>
      <c r="N847" s="70">
        <v>107.17791770539867</v>
      </c>
      <c r="O847" s="70">
        <v>135.51343129735017</v>
      </c>
      <c r="P847" s="70">
        <v>151.13147301837012</v>
      </c>
      <c r="Q847" s="70">
        <v>177.63971615000855</v>
      </c>
      <c r="R847" s="70">
        <v>192.94179352252286</v>
      </c>
      <c r="S847" s="70">
        <v>196.54284186448555</v>
      </c>
      <c r="T847" s="265">
        <v>193.94416321393521</v>
      </c>
      <c r="U847" s="70">
        <v>105.73472618783322</v>
      </c>
      <c r="V847" s="70">
        <v>131.88852209829685</v>
      </c>
      <c r="W847" s="70">
        <v>145.10818323234858</v>
      </c>
      <c r="X847" s="70">
        <v>168.26329525014927</v>
      </c>
      <c r="Y847" s="70">
        <v>180.29677578526685</v>
      </c>
      <c r="Z847" s="70">
        <v>181.18874225044573</v>
      </c>
      <c r="AA847" s="70">
        <v>176.38555775563339</v>
      </c>
      <c r="BJ847" s="275"/>
    </row>
    <row r="848" spans="1:62" x14ac:dyDescent="0.25">
      <c r="A848" t="str">
        <f t="shared" si="23"/>
        <v>37. Afvalwaterafvoer</v>
      </c>
      <c r="B848" s="275">
        <v>37</v>
      </c>
      <c r="C848" s="5" t="s">
        <v>156</v>
      </c>
      <c r="D848" s="70">
        <v>5</v>
      </c>
      <c r="E848" s="70">
        <v>7</v>
      </c>
      <c r="F848" s="70">
        <v>5</v>
      </c>
      <c r="G848" s="70">
        <v>2</v>
      </c>
      <c r="H848" s="70">
        <v>4</v>
      </c>
      <c r="I848" s="70">
        <v>3</v>
      </c>
      <c r="J848" s="70">
        <v>2</v>
      </c>
      <c r="K848" s="69">
        <v>3</v>
      </c>
      <c r="L848" s="69">
        <v>4</v>
      </c>
      <c r="M848" s="265">
        <v>4.95897435897436</v>
      </c>
      <c r="N848" s="70">
        <v>5.446715506715508</v>
      </c>
      <c r="O848" s="70">
        <v>13.420720116271987</v>
      </c>
      <c r="P848" s="70">
        <v>18.471501495349013</v>
      </c>
      <c r="Q848" s="70">
        <v>21.201747489517029</v>
      </c>
      <c r="R848" s="70">
        <v>29.472354554769922</v>
      </c>
      <c r="S848" s="70">
        <v>29.907829407869983</v>
      </c>
      <c r="T848" s="265">
        <v>55.369954707177364</v>
      </c>
      <c r="U848" s="70">
        <v>5.3733734061580885</v>
      </c>
      <c r="V848" s="70">
        <v>13.061723289598429</v>
      </c>
      <c r="W848" s="70">
        <v>17.735326534122414</v>
      </c>
      <c r="X848" s="70">
        <v>20.082648041585163</v>
      </c>
      <c r="Y848" s="70">
        <v>27.540795615154998</v>
      </c>
      <c r="Z848" s="70">
        <v>27.571403478480168</v>
      </c>
      <c r="AA848" s="70">
        <v>50.357072788813383</v>
      </c>
      <c r="BJ848" s="275"/>
    </row>
    <row r="849" spans="1:62" x14ac:dyDescent="0.25">
      <c r="A849" t="str">
        <f t="shared" si="23"/>
        <v>37. Afvalwaterafvoer</v>
      </c>
      <c r="B849" s="275">
        <v>37</v>
      </c>
      <c r="C849" s="5" t="s">
        <v>6</v>
      </c>
      <c r="D849" s="70">
        <v>118</v>
      </c>
      <c r="E849" s="70">
        <v>133</v>
      </c>
      <c r="F849" s="70">
        <v>150</v>
      </c>
      <c r="G849" s="70">
        <v>164</v>
      </c>
      <c r="H849" s="70">
        <v>188</v>
      </c>
      <c r="I849" s="70">
        <v>217</v>
      </c>
      <c r="J849" s="70">
        <v>257</v>
      </c>
      <c r="K849" s="69">
        <v>298</v>
      </c>
      <c r="L849" s="69">
        <v>353</v>
      </c>
      <c r="M849" s="265">
        <v>398.57832391288974</v>
      </c>
      <c r="N849" s="70">
        <v>428.18255576964452</v>
      </c>
      <c r="O849" s="70">
        <v>460.99598422072569</v>
      </c>
      <c r="P849" s="70">
        <v>485.9895389357921</v>
      </c>
      <c r="Q849" s="70">
        <v>526.09894985096253</v>
      </c>
      <c r="R849" s="70">
        <v>542.49059642594261</v>
      </c>
      <c r="S849" s="70">
        <v>562.44975774852003</v>
      </c>
      <c r="T849" s="265">
        <v>598.22714698503501</v>
      </c>
      <c r="U849" s="70">
        <v>422.41691443525303</v>
      </c>
      <c r="V849" s="70">
        <v>448.66459708123546</v>
      </c>
      <c r="W849" s="70">
        <v>466.6206029522894</v>
      </c>
      <c r="X849" s="70">
        <v>498.32968014209314</v>
      </c>
      <c r="Y849" s="70">
        <v>506.93685200975483</v>
      </c>
      <c r="Z849" s="70">
        <v>518.5106881470042</v>
      </c>
      <c r="AA849" s="70">
        <v>544.06705124258656</v>
      </c>
      <c r="BJ849" s="275"/>
    </row>
    <row r="850" spans="1:62" x14ac:dyDescent="0.25">
      <c r="A850" t="str">
        <f t="shared" si="23"/>
        <v>37. Afvalwaterafvoer</v>
      </c>
      <c r="B850" s="275">
        <v>37</v>
      </c>
      <c r="C850" s="5" t="s">
        <v>157</v>
      </c>
      <c r="D850" s="267">
        <v>1.0387160581574737</v>
      </c>
      <c r="E850" s="266"/>
      <c r="F850" s="266"/>
      <c r="G850" s="266"/>
      <c r="H850" s="266"/>
      <c r="I850" s="266"/>
      <c r="J850" s="266"/>
      <c r="K850" s="334"/>
      <c r="L850" s="334"/>
      <c r="M850" s="269"/>
      <c r="N850" s="266"/>
      <c r="O850" s="266"/>
      <c r="P850" s="266"/>
      <c r="Q850" s="266"/>
      <c r="R850" s="266"/>
      <c r="S850" s="266"/>
      <c r="T850" s="269"/>
      <c r="U850" s="266"/>
      <c r="V850" s="266"/>
      <c r="W850" s="266"/>
      <c r="X850" s="266"/>
      <c r="Y850" s="266"/>
      <c r="Z850" s="266"/>
      <c r="AA850" s="266"/>
      <c r="BJ850" s="275"/>
    </row>
    <row r="851" spans="1:62" x14ac:dyDescent="0.25">
      <c r="A851" t="str">
        <f t="shared" si="23"/>
        <v>37. Afvalwaterafvoer</v>
      </c>
      <c r="B851" s="275">
        <v>37</v>
      </c>
      <c r="C851" s="5" t="s">
        <v>158</v>
      </c>
      <c r="D851" s="266"/>
      <c r="E851" s="267">
        <v>1.5008862215939445E-3</v>
      </c>
      <c r="F851" s="267">
        <v>5.1592461172763615E-3</v>
      </c>
      <c r="G851" s="267">
        <v>-6.6117276602506436E-3</v>
      </c>
      <c r="H851" s="267">
        <v>8.4205290787368048E-3</v>
      </c>
      <c r="I851" s="267">
        <v>1.2324389935005953E-2</v>
      </c>
      <c r="J851" s="267">
        <v>-8.9893774351352818E-3</v>
      </c>
      <c r="K851" s="333">
        <v>2.3702451252682888E-4</v>
      </c>
      <c r="L851" s="333">
        <v>-5.380838430883772E-3</v>
      </c>
      <c r="M851" s="268">
        <v>5.9590040961066126E-3</v>
      </c>
      <c r="N851" s="267">
        <v>1.4474824193521085E-3</v>
      </c>
      <c r="O851" s="267">
        <v>1.4474824193519975E-3</v>
      </c>
      <c r="P851" s="267">
        <v>1.4474824193522196E-3</v>
      </c>
      <c r="Q851" s="267">
        <v>1.4474824193519975E-3</v>
      </c>
      <c r="R851" s="267">
        <v>1.4474824193522196E-3</v>
      </c>
      <c r="S851" s="267">
        <v>1.4474824193522196E-3</v>
      </c>
      <c r="T851" s="268">
        <v>1.4474824193521085E-3</v>
      </c>
      <c r="U851" s="267">
        <v>8.4213453549152328E-3</v>
      </c>
      <c r="V851" s="267">
        <v>8.4213453549152328E-3</v>
      </c>
      <c r="W851" s="267">
        <v>8.4213453549151218E-3</v>
      </c>
      <c r="X851" s="267">
        <v>8.4213453549153439E-3</v>
      </c>
      <c r="Y851" s="267">
        <v>8.4213453549153439E-3</v>
      </c>
      <c r="Z851" s="267">
        <v>8.4213453549153439E-3</v>
      </c>
      <c r="AA851" s="267">
        <v>8.4213453549151218E-3</v>
      </c>
      <c r="BJ851" s="275"/>
    </row>
    <row r="852" spans="1:62" x14ac:dyDescent="0.25">
      <c r="A852" t="str">
        <f t="shared" si="23"/>
        <v>37. Afvalwaterafvoer</v>
      </c>
      <c r="B852" s="275">
        <v>37</v>
      </c>
      <c r="C852" s="5" t="s">
        <v>159</v>
      </c>
      <c r="D852" s="270"/>
      <c r="E852" s="70">
        <v>2.7455996692032074</v>
      </c>
      <c r="F852" s="70">
        <v>1.6583348812089718</v>
      </c>
      <c r="G852" s="70">
        <v>1.0820146399175938</v>
      </c>
      <c r="H852" s="70">
        <v>2.7801978834889218</v>
      </c>
      <c r="I852" s="70">
        <v>0.55994343755405351</v>
      </c>
      <c r="J852" s="70">
        <v>1.0772593403678246</v>
      </c>
      <c r="K852" s="69">
        <v>2.7392803606578719</v>
      </c>
      <c r="L852" s="69">
        <v>1.0844764183763276</v>
      </c>
      <c r="M852" s="265">
        <v>1.1071561034303083</v>
      </c>
      <c r="N852" s="70">
        <v>1.9123344379936054</v>
      </c>
      <c r="O852" s="70">
        <v>2.0597013670476985</v>
      </c>
      <c r="P852" s="70">
        <v>2.1849940367692464</v>
      </c>
      <c r="Q852" s="70">
        <v>2.402982898677545</v>
      </c>
      <c r="R852" s="70">
        <v>2.6690029341507788</v>
      </c>
      <c r="S852" s="70">
        <v>2.9559528905508512</v>
      </c>
      <c r="T852" s="265">
        <v>3.2529428487998318</v>
      </c>
      <c r="U852" s="70">
        <v>1.936623586080253</v>
      </c>
      <c r="V852" s="70">
        <v>2.0577753372860244</v>
      </c>
      <c r="W852" s="70">
        <v>2.1535565803827028</v>
      </c>
      <c r="X852" s="70">
        <v>2.336517511692402</v>
      </c>
      <c r="Y852" s="70">
        <v>2.5602344749686399</v>
      </c>
      <c r="Z852" s="70">
        <v>2.7973095515616881</v>
      </c>
      <c r="AA852" s="70">
        <v>3.0369090300330752</v>
      </c>
      <c r="BJ852" s="275"/>
    </row>
    <row r="853" spans="1:62" x14ac:dyDescent="0.25">
      <c r="A853" t="str">
        <f t="shared" si="23"/>
        <v>37. Afvalwaterafvoer</v>
      </c>
      <c r="B853" s="275">
        <v>37</v>
      </c>
      <c r="C853" s="99" t="s">
        <v>160</v>
      </c>
      <c r="D853" s="270"/>
      <c r="E853" s="70">
        <v>9.7852821115534834</v>
      </c>
      <c r="F853" s="70">
        <v>10.850454487596556</v>
      </c>
      <c r="G853" s="70">
        <v>9.4283271007523215</v>
      </c>
      <c r="H853" s="70">
        <v>11.465620905986102</v>
      </c>
      <c r="I853" s="70">
        <v>10.961165111871585</v>
      </c>
      <c r="J853" s="70">
        <v>10.171320557080797</v>
      </c>
      <c r="K853" s="69">
        <v>13.267734813210723</v>
      </c>
      <c r="L853" s="69">
        <v>12.284129884775783</v>
      </c>
      <c r="M853" s="265">
        <v>12.023097336265867</v>
      </c>
      <c r="N853" s="70">
        <v>12.9350474602244</v>
      </c>
      <c r="O853" s="70">
        <v>13.9318387031736</v>
      </c>
      <c r="P853" s="70">
        <v>14.779319456052185</v>
      </c>
      <c r="Q853" s="70">
        <v>16.253798092509992</v>
      </c>
      <c r="R853" s="70">
        <v>18.05316002202014</v>
      </c>
      <c r="S853" s="70">
        <v>19.994092126259467</v>
      </c>
      <c r="T853" s="265">
        <v>22.002934893945621</v>
      </c>
      <c r="U853" s="70">
        <v>13.340766193079146</v>
      </c>
      <c r="V853" s="70">
        <v>14.175340964519169</v>
      </c>
      <c r="W853" s="70">
        <v>14.83514660719521</v>
      </c>
      <c r="X853" s="70">
        <v>16.095504595507752</v>
      </c>
      <c r="Y853" s="70">
        <v>17.636617552070845</v>
      </c>
      <c r="Z853" s="70">
        <v>19.269750180304325</v>
      </c>
      <c r="AA853" s="70">
        <v>20.920272587056623</v>
      </c>
      <c r="AB853" s="17"/>
      <c r="BJ853" s="275"/>
    </row>
    <row r="854" spans="1:62" x14ac:dyDescent="0.25">
      <c r="A854" t="str">
        <f t="shared" si="23"/>
        <v>37. Afvalwaterafvoer</v>
      </c>
      <c r="B854" s="275">
        <v>37</v>
      </c>
      <c r="C854" s="99" t="s">
        <v>161</v>
      </c>
      <c r="D854" s="270"/>
      <c r="E854" s="70">
        <v>17.207499501394391</v>
      </c>
      <c r="F854" s="70">
        <v>18.585800683703386</v>
      </c>
      <c r="G854" s="70">
        <v>17.255680646842833</v>
      </c>
      <c r="H854" s="70">
        <v>18.618850867935169</v>
      </c>
      <c r="I854" s="70">
        <v>18.880538166918154</v>
      </c>
      <c r="J854" s="70">
        <v>18.339953620515629</v>
      </c>
      <c r="K854" s="69">
        <v>19.625128548770821</v>
      </c>
      <c r="L854" s="69">
        <v>23.552212237641392</v>
      </c>
      <c r="M854" s="265">
        <v>25.948311625166895</v>
      </c>
      <c r="N854" s="70">
        <v>22.998335342298706</v>
      </c>
      <c r="O854" s="70">
        <v>24.770616375059191</v>
      </c>
      <c r="P854" s="70">
        <v>26.277425423172836</v>
      </c>
      <c r="Q854" s="70">
        <v>28.899028029625395</v>
      </c>
      <c r="R854" s="70">
        <v>32.098268634214747</v>
      </c>
      <c r="S854" s="70">
        <v>35.549219049912338</v>
      </c>
      <c r="T854" s="265">
        <v>39.120913685224949</v>
      </c>
      <c r="U854" s="70">
        <v>23.995989610005832</v>
      </c>
      <c r="V854" s="70">
        <v>25.497136339841855</v>
      </c>
      <c r="W854" s="70">
        <v>26.683926447481326</v>
      </c>
      <c r="X854" s="70">
        <v>28.95092796409028</v>
      </c>
      <c r="Y854" s="70">
        <v>31.722922462630994</v>
      </c>
      <c r="Z854" s="70">
        <v>34.660432423579266</v>
      </c>
      <c r="AA854" s="70">
        <v>37.629221318482202</v>
      </c>
      <c r="BJ854" s="275"/>
    </row>
    <row r="855" spans="1:62" x14ac:dyDescent="0.25">
      <c r="A855" t="str">
        <f t="shared" si="23"/>
        <v>37. Afvalwaterafvoer</v>
      </c>
      <c r="B855" s="275">
        <v>37</v>
      </c>
      <c r="C855" s="99" t="s">
        <v>162</v>
      </c>
      <c r="D855" s="270"/>
      <c r="E855" s="70">
        <v>21.531308592030086</v>
      </c>
      <c r="F855" s="70">
        <v>21.780775208548842</v>
      </c>
      <c r="G855" s="70">
        <v>18.03588136166157</v>
      </c>
      <c r="H855" s="70">
        <v>20.394694816112931</v>
      </c>
      <c r="I855" s="70">
        <v>22.252483458000658</v>
      </c>
      <c r="J855" s="70">
        <v>17.212704904225753</v>
      </c>
      <c r="K855" s="69">
        <v>19.758886189681355</v>
      </c>
      <c r="L855" s="69">
        <v>18.273442982929378</v>
      </c>
      <c r="M855" s="265">
        <v>19.295802753866379</v>
      </c>
      <c r="N855" s="70">
        <v>18.748141842101944</v>
      </c>
      <c r="O855" s="70">
        <v>20.075497009129176</v>
      </c>
      <c r="P855" s="70">
        <v>20.220040003625087</v>
      </c>
      <c r="Q855" s="70">
        <v>20.165990106497215</v>
      </c>
      <c r="R855" s="70">
        <v>21.933535703404711</v>
      </c>
      <c r="S855" s="70">
        <v>22.942107854167297</v>
      </c>
      <c r="T855" s="265">
        <v>25.052722574484559</v>
      </c>
      <c r="U855" s="70">
        <v>20.036170407211827</v>
      </c>
      <c r="V855" s="70">
        <v>21.165821140636922</v>
      </c>
      <c r="W855" s="70">
        <v>21.031156553375148</v>
      </c>
      <c r="X855" s="70">
        <v>20.692502930237357</v>
      </c>
      <c r="Y855" s="70">
        <v>22.203142760730493</v>
      </c>
      <c r="Z855" s="70">
        <v>22.911390757258726</v>
      </c>
      <c r="AA855" s="70">
        <v>24.68228679364794</v>
      </c>
      <c r="BJ855" s="275"/>
    </row>
    <row r="856" spans="1:62" x14ac:dyDescent="0.25">
      <c r="A856" t="str">
        <f t="shared" si="23"/>
        <v>37. Afvalwaterafvoer</v>
      </c>
      <c r="B856" s="275">
        <v>37</v>
      </c>
      <c r="C856" s="99" t="s">
        <v>163</v>
      </c>
      <c r="D856" s="270"/>
      <c r="E856" s="70">
        <v>21.150920506179634</v>
      </c>
      <c r="F856" s="70">
        <v>21.847762032413456</v>
      </c>
      <c r="G856" s="70">
        <v>22.138579354607529</v>
      </c>
      <c r="H856" s="70">
        <v>28.688051060248398</v>
      </c>
      <c r="I856" s="70">
        <v>28.255671608781213</v>
      </c>
      <c r="J856" s="70">
        <v>22.152270712968999</v>
      </c>
      <c r="K856" s="69">
        <v>24.514229611570499</v>
      </c>
      <c r="L856" s="69">
        <v>20.732394689660932</v>
      </c>
      <c r="M856" s="265">
        <v>24.253884671902714</v>
      </c>
      <c r="N856" s="70">
        <v>23.272354468122181</v>
      </c>
      <c r="O856" s="70">
        <v>21.961127983274224</v>
      </c>
      <c r="P856" s="70">
        <v>22.364859110650599</v>
      </c>
      <c r="Q856" s="70">
        <v>23.911800820907679</v>
      </c>
      <c r="R856" s="70">
        <v>21.832283305725504</v>
      </c>
      <c r="S856" s="70">
        <v>22.155413373890323</v>
      </c>
      <c r="T856" s="265">
        <v>23.724000952709307</v>
      </c>
      <c r="U856" s="70">
        <v>24.946063903010732</v>
      </c>
      <c r="V856" s="70">
        <v>23.223553874188912</v>
      </c>
      <c r="W856" s="70">
        <v>23.332030401972691</v>
      </c>
      <c r="X856" s="70">
        <v>24.609964164922363</v>
      </c>
      <c r="Y856" s="70">
        <v>22.167166583443844</v>
      </c>
      <c r="Z856" s="70">
        <v>22.192345954176087</v>
      </c>
      <c r="AA856" s="70">
        <v>23.443563096676233</v>
      </c>
      <c r="BJ856" s="275"/>
    </row>
    <row r="857" spans="1:62" x14ac:dyDescent="0.25">
      <c r="A857" t="str">
        <f t="shared" si="23"/>
        <v>37. Afvalwaterafvoer</v>
      </c>
      <c r="B857" s="275">
        <v>37</v>
      </c>
      <c r="C857" s="99" t="s">
        <v>164</v>
      </c>
      <c r="D857" s="270"/>
      <c r="E857" s="70">
        <v>17.610529484094613</v>
      </c>
      <c r="F857" s="70">
        <v>18.970175031414495</v>
      </c>
      <c r="G857" s="70">
        <v>15.003535126001704</v>
      </c>
      <c r="H857" s="70">
        <v>17.049688740580713</v>
      </c>
      <c r="I857" s="70">
        <v>19.329034338965023</v>
      </c>
      <c r="J857" s="70">
        <v>12.67990032513363</v>
      </c>
      <c r="K857" s="69">
        <v>14.921915998415523</v>
      </c>
      <c r="L857" s="69">
        <v>14.951505272628346</v>
      </c>
      <c r="M857" s="265">
        <v>20.877131845996306</v>
      </c>
      <c r="N857" s="70">
        <v>18.752387906092288</v>
      </c>
      <c r="O857" s="70">
        <v>19.567502541814594</v>
      </c>
      <c r="P857" s="70">
        <v>19.635474697999769</v>
      </c>
      <c r="Q857" s="70">
        <v>17.964970555810748</v>
      </c>
      <c r="R857" s="70">
        <v>18.513471655310092</v>
      </c>
      <c r="S857" s="70">
        <v>18.590737614103418</v>
      </c>
      <c r="T857" s="265">
        <v>17.543285901993144</v>
      </c>
      <c r="U857" s="70">
        <v>20.840886200931479</v>
      </c>
      <c r="V857" s="70">
        <v>21.453953392521917</v>
      </c>
      <c r="W857" s="70">
        <v>21.238589393010244</v>
      </c>
      <c r="X857" s="70">
        <v>19.170043717406728</v>
      </c>
      <c r="Y857" s="70">
        <v>19.489324596258122</v>
      </c>
      <c r="Z857" s="70">
        <v>19.307136835248723</v>
      </c>
      <c r="AA857" s="70">
        <v>17.973991175241864</v>
      </c>
      <c r="BJ857" s="275"/>
    </row>
    <row r="858" spans="1:62" x14ac:dyDescent="0.25">
      <c r="A858" t="str">
        <f t="shared" si="23"/>
        <v>37. Afvalwaterafvoer</v>
      </c>
      <c r="B858" s="275">
        <v>37</v>
      </c>
      <c r="C858" s="99" t="s">
        <v>165</v>
      </c>
      <c r="D858" s="270"/>
      <c r="E858" s="70">
        <v>12.959705006326018</v>
      </c>
      <c r="F858" s="70">
        <v>14.424936652888746</v>
      </c>
      <c r="G858" s="70">
        <v>11.18673764341243</v>
      </c>
      <c r="H858" s="70">
        <v>16.431904212477253</v>
      </c>
      <c r="I858" s="70">
        <v>16.640339510846331</v>
      </c>
      <c r="J858" s="70">
        <v>10.356113751186687</v>
      </c>
      <c r="K858" s="69">
        <v>13.93593531978321</v>
      </c>
      <c r="L858" s="69">
        <v>12.342708306849957</v>
      </c>
      <c r="M858" s="265">
        <v>14.80710838924332</v>
      </c>
      <c r="N858" s="70">
        <v>14.829047846902608</v>
      </c>
      <c r="O858" s="70">
        <v>14.656536553967719</v>
      </c>
      <c r="P858" s="70">
        <v>14.973888656375149</v>
      </c>
      <c r="Q858" s="70">
        <v>16.570032659744186</v>
      </c>
      <c r="R858" s="70">
        <v>18.044560561416496</v>
      </c>
      <c r="S858" s="70">
        <v>17.375873199988796</v>
      </c>
      <c r="T858" s="265">
        <v>18.131154534008353</v>
      </c>
      <c r="U858" s="70">
        <v>17.033978102429696</v>
      </c>
      <c r="V858" s="70">
        <v>16.609115433735983</v>
      </c>
      <c r="W858" s="70">
        <v>16.740255310283128</v>
      </c>
      <c r="X858" s="70">
        <v>18.275243492391628</v>
      </c>
      <c r="Y858" s="70">
        <v>19.633532588051441</v>
      </c>
      <c r="Z858" s="70">
        <v>18.651385820018746</v>
      </c>
      <c r="AA858" s="70">
        <v>19.200045441001468</v>
      </c>
      <c r="BJ858" s="275"/>
    </row>
    <row r="859" spans="1:62" x14ac:dyDescent="0.25">
      <c r="A859" t="str">
        <f t="shared" si="23"/>
        <v>37. Afvalwaterafvoer</v>
      </c>
      <c r="B859" s="275">
        <v>37</v>
      </c>
      <c r="C859" s="99" t="s">
        <v>166</v>
      </c>
      <c r="D859" s="266"/>
      <c r="E859" s="70">
        <v>6.5554996578870588</v>
      </c>
      <c r="F859" s="70">
        <v>8.0247027377673419</v>
      </c>
      <c r="G859" s="70">
        <v>6.4463681431205719</v>
      </c>
      <c r="H859" s="70">
        <v>11.82057774759077</v>
      </c>
      <c r="I859" s="70">
        <v>13.921681965817175</v>
      </c>
      <c r="J859" s="70">
        <v>8.542974917858345</v>
      </c>
      <c r="K859" s="69">
        <v>11.625131941656839</v>
      </c>
      <c r="L859" s="69">
        <v>10.03555693824082</v>
      </c>
      <c r="M859" s="265">
        <v>14.162884617422385</v>
      </c>
      <c r="N859" s="70">
        <v>12.408170220346904</v>
      </c>
      <c r="O859" s="70">
        <v>13.033103795891952</v>
      </c>
      <c r="P859" s="70">
        <v>13.545261315971064</v>
      </c>
      <c r="Q859" s="70">
        <v>13.711164188895083</v>
      </c>
      <c r="R859" s="70">
        <v>12.663773287975349</v>
      </c>
      <c r="S859" s="70">
        <v>13.976016584028493</v>
      </c>
      <c r="T859" s="265">
        <v>13.804652172866422</v>
      </c>
      <c r="U859" s="70">
        <v>14.615580500671669</v>
      </c>
      <c r="V859" s="70">
        <v>15.144973245623262</v>
      </c>
      <c r="W859" s="70">
        <v>15.528173474562694</v>
      </c>
      <c r="X859" s="70">
        <v>15.506709379294016</v>
      </c>
      <c r="Y859" s="70">
        <v>14.129304117792943</v>
      </c>
      <c r="Z859" s="70">
        <v>15.383437204495699</v>
      </c>
      <c r="AA859" s="70">
        <v>14.990211969712348</v>
      </c>
      <c r="BJ859" s="275"/>
    </row>
    <row r="860" spans="1:62" x14ac:dyDescent="0.25">
      <c r="A860" t="str">
        <f t="shared" si="23"/>
        <v>37. Afvalwaterafvoer</v>
      </c>
      <c r="B860" s="275">
        <v>37</v>
      </c>
      <c r="C860" s="99" t="s">
        <v>167</v>
      </c>
      <c r="D860" s="266"/>
      <c r="E860" s="70">
        <v>5.3359851585848581</v>
      </c>
      <c r="F860" s="70">
        <v>6.2365718233213219</v>
      </c>
      <c r="G860" s="70">
        <v>5.8826410834323166</v>
      </c>
      <c r="H860" s="70">
        <v>8.37692389229165</v>
      </c>
      <c r="I860" s="70">
        <v>9.789978721534327</v>
      </c>
      <c r="J860" s="70">
        <v>8.0734949436775274</v>
      </c>
      <c r="K860" s="69">
        <v>11.221370988946976</v>
      </c>
      <c r="L860" s="69">
        <v>12.041001354242812</v>
      </c>
      <c r="M860" s="265">
        <v>18.031124661785526</v>
      </c>
      <c r="N860" s="70">
        <v>18.314007834155532</v>
      </c>
      <c r="O860" s="70">
        <v>19.117379728026627</v>
      </c>
      <c r="P860" s="70">
        <v>18.905576852724192</v>
      </c>
      <c r="Q860" s="70">
        <v>19.167581165070612</v>
      </c>
      <c r="R860" s="70">
        <v>19.826171949788058</v>
      </c>
      <c r="S860" s="70">
        <v>19.391124632479109</v>
      </c>
      <c r="T860" s="265">
        <v>20.355762493219711</v>
      </c>
      <c r="U860" s="70">
        <v>20.422187037276469</v>
      </c>
      <c r="V860" s="70">
        <v>21.030981927879072</v>
      </c>
      <c r="W860" s="70">
        <v>20.517925407788773</v>
      </c>
      <c r="X860" s="70">
        <v>20.522164013094994</v>
      </c>
      <c r="Y860" s="70">
        <v>20.941464092369298</v>
      </c>
      <c r="Z860" s="70">
        <v>20.206146646840089</v>
      </c>
      <c r="AA860" s="70">
        <v>20.925710256765598</v>
      </c>
      <c r="BJ860" s="275"/>
    </row>
    <row r="861" spans="1:62" x14ac:dyDescent="0.25">
      <c r="A861" t="str">
        <f t="shared" si="23"/>
        <v>37. Afvalwaterafvoer</v>
      </c>
      <c r="B861" s="275">
        <v>37</v>
      </c>
      <c r="C861" s="99" t="s">
        <v>168</v>
      </c>
      <c r="D861" s="266"/>
      <c r="E861" s="70">
        <v>4.918136894171723</v>
      </c>
      <c r="F861" s="70">
        <v>5.8111312342139883</v>
      </c>
      <c r="G861" s="70">
        <v>6.2242244422058031</v>
      </c>
      <c r="H861" s="70">
        <v>7.7385145077124475</v>
      </c>
      <c r="I861" s="70">
        <v>9.7548020355732028</v>
      </c>
      <c r="J861" s="70">
        <v>9.8704662418374038</v>
      </c>
      <c r="K861" s="69">
        <v>12.900466527814919</v>
      </c>
      <c r="L861" s="69">
        <v>13.478906329121775</v>
      </c>
      <c r="M861" s="265">
        <v>14.485218742179473</v>
      </c>
      <c r="N861" s="70">
        <v>17.960517369715404</v>
      </c>
      <c r="O861" s="70">
        <v>21.078903143975033</v>
      </c>
      <c r="P861" s="70">
        <v>26.651707312286014</v>
      </c>
      <c r="Q861" s="70">
        <v>29.723339937588968</v>
      </c>
      <c r="R861" s="70">
        <v>34.936771038430429</v>
      </c>
      <c r="S861" s="70">
        <v>37.946262300645856</v>
      </c>
      <c r="T861" s="265">
        <v>38.654487939304424</v>
      </c>
      <c r="U861" s="70">
        <v>18.597385559168984</v>
      </c>
      <c r="V861" s="70">
        <v>21.532447165936919</v>
      </c>
      <c r="W861" s="70">
        <v>26.85856138531204</v>
      </c>
      <c r="X861" s="70">
        <v>29.550691636019746</v>
      </c>
      <c r="Y861" s="70">
        <v>34.266136070603402</v>
      </c>
      <c r="Z861" s="70">
        <v>36.716705464280658</v>
      </c>
      <c r="AA861" s="70">
        <v>36.89835080898159</v>
      </c>
      <c r="BJ861" s="275"/>
    </row>
    <row r="862" spans="1:62" x14ac:dyDescent="0.25">
      <c r="A862" t="str">
        <f t="shared" si="23"/>
        <v>37. Afvalwaterafvoer</v>
      </c>
      <c r="B862" s="275">
        <v>37</v>
      </c>
      <c r="C862" s="99" t="s">
        <v>169</v>
      </c>
      <c r="D862" s="266"/>
      <c r="E862" s="70">
        <v>2.2495679231714618</v>
      </c>
      <c r="F862" s="70">
        <v>3.175003611709823</v>
      </c>
      <c r="G862" s="70">
        <v>2.2090048537622389</v>
      </c>
      <c r="H862" s="70">
        <v>0.91366645498287036</v>
      </c>
      <c r="I862" s="70">
        <v>1.8429483533908173</v>
      </c>
      <c r="J862" s="70">
        <v>1.3182699629326893</v>
      </c>
      <c r="K862" s="69">
        <v>0.89729944585045041</v>
      </c>
      <c r="L862" s="69">
        <v>1.3290955799454438</v>
      </c>
      <c r="M862" s="265">
        <v>1.8174868100352199</v>
      </c>
      <c r="N862" s="70">
        <v>2.2308451018697073</v>
      </c>
      <c r="O862" s="70">
        <v>2.4502604227917715</v>
      </c>
      <c r="P862" s="70">
        <v>6.0374475784024551</v>
      </c>
      <c r="Q862" s="70">
        <v>8.3095930029371967</v>
      </c>
      <c r="R862" s="70">
        <v>9.5378219595896052</v>
      </c>
      <c r="S862" s="70">
        <v>13.258438749555108</v>
      </c>
      <c r="T862" s="265">
        <v>13.454341545718508</v>
      </c>
      <c r="U862" s="70">
        <v>2.2654283093501664</v>
      </c>
      <c r="V862" s="70">
        <v>2.4547399018085554</v>
      </c>
      <c r="W862" s="70">
        <v>5.9670398689608657</v>
      </c>
      <c r="X862" s="70">
        <v>8.1021009381222004</v>
      </c>
      <c r="Y862" s="70">
        <v>9.174437314399098</v>
      </c>
      <c r="Z862" s="70">
        <v>12.581573029448622</v>
      </c>
      <c r="AA862" s="70">
        <v>12.59555574342254</v>
      </c>
      <c r="BJ862" s="275"/>
    </row>
    <row r="863" spans="1:62" x14ac:dyDescent="0.25">
      <c r="A863" t="str">
        <f t="shared" si="23"/>
        <v>37. Afvalwaterafvoer</v>
      </c>
      <c r="B863" s="275">
        <v>37</v>
      </c>
      <c r="C863" s="99" t="s">
        <v>26</v>
      </c>
      <c r="D863" s="270"/>
      <c r="E863" s="70">
        <v>12.503689975928044</v>
      </c>
      <c r="F863" s="70">
        <v>15.222706669245133</v>
      </c>
      <c r="G863" s="70">
        <v>14.315870379400359</v>
      </c>
      <c r="H863" s="70">
        <v>17.029104854986969</v>
      </c>
      <c r="I863" s="70">
        <v>21.387729110498348</v>
      </c>
      <c r="J863" s="70">
        <v>19.262231148447619</v>
      </c>
      <c r="K863" s="69">
        <v>25.019136962612343</v>
      </c>
      <c r="L863" s="69">
        <v>26.849003263310031</v>
      </c>
      <c r="M863" s="265">
        <v>34.333830214000216</v>
      </c>
      <c r="N863" s="70">
        <v>38.505370305740641</v>
      </c>
      <c r="O863" s="70">
        <v>42.646543294793432</v>
      </c>
      <c r="P863" s="70">
        <v>51.594731743412659</v>
      </c>
      <c r="Q863" s="70">
        <v>57.200514105596774</v>
      </c>
      <c r="R863" s="70">
        <v>64.300764947808091</v>
      </c>
      <c r="S863" s="70">
        <v>70.595825682680072</v>
      </c>
      <c r="T863" s="265">
        <v>72.464591978242638</v>
      </c>
      <c r="U863" s="70">
        <v>41.28500090579562</v>
      </c>
      <c r="V863" s="70">
        <v>45.018168995624549</v>
      </c>
      <c r="W863" s="70">
        <v>53.343526662061677</v>
      </c>
      <c r="X863" s="70">
        <v>58.174956587236942</v>
      </c>
      <c r="Y863" s="70">
        <v>64.382037477371796</v>
      </c>
      <c r="Z863" s="70">
        <v>69.504425140569367</v>
      </c>
      <c r="AA863" s="70">
        <v>70.419616809169725</v>
      </c>
      <c r="BJ863" s="275"/>
    </row>
    <row r="864" spans="1:62" x14ac:dyDescent="0.25">
      <c r="A864" t="str">
        <f t="shared" si="23"/>
        <v>37. Afvalwaterafvoer</v>
      </c>
      <c r="B864" s="275">
        <v>37</v>
      </c>
      <c r="C864" s="99" t="s">
        <v>19</v>
      </c>
      <c r="D864" s="270"/>
      <c r="E864" s="70">
        <v>122.05003450459654</v>
      </c>
      <c r="F864" s="70">
        <v>131.36564838478694</v>
      </c>
      <c r="G864" s="70">
        <v>114.89299439571691</v>
      </c>
      <c r="H864" s="70">
        <v>144.2786910894072</v>
      </c>
      <c r="I864" s="70">
        <v>152.18858670925255</v>
      </c>
      <c r="J864" s="70">
        <v>119.79472927778529</v>
      </c>
      <c r="K864" s="69">
        <v>145.4073797463592</v>
      </c>
      <c r="L864" s="69">
        <v>140.10542999441296</v>
      </c>
      <c r="M864" s="265">
        <v>166.80920755729443</v>
      </c>
      <c r="N864" s="70">
        <v>164.36118982982327</v>
      </c>
      <c r="O864" s="70">
        <v>172.70246762415155</v>
      </c>
      <c r="P864" s="70">
        <v>185.57599444402859</v>
      </c>
      <c r="Q864" s="70">
        <v>197.08028145826461</v>
      </c>
      <c r="R864" s="70">
        <v>210.10882105202592</v>
      </c>
      <c r="S864" s="70">
        <v>224.13523837558105</v>
      </c>
      <c r="T864" s="265">
        <v>235.09719954227484</v>
      </c>
      <c r="U864" s="70">
        <v>178.03105940921625</v>
      </c>
      <c r="V864" s="70">
        <v>184.34583872397863</v>
      </c>
      <c r="W864" s="70">
        <v>194.8863614303248</v>
      </c>
      <c r="X864" s="70">
        <v>203.81237034277945</v>
      </c>
      <c r="Y864" s="70">
        <v>213.92428261331912</v>
      </c>
      <c r="Z864" s="70">
        <v>224.67761386721267</v>
      </c>
      <c r="AA864" s="70">
        <v>232.29611822102146</v>
      </c>
      <c r="BJ864" s="275"/>
    </row>
    <row r="865" spans="1:62" x14ac:dyDescent="0.25">
      <c r="A865" t="str">
        <f t="shared" si="23"/>
        <v>37. Afvalwaterafvoer</v>
      </c>
      <c r="B865" s="275">
        <v>37</v>
      </c>
      <c r="C865" s="99" t="s">
        <v>20</v>
      </c>
      <c r="D865" s="270"/>
      <c r="E865" s="267">
        <v>0.10244724654671966</v>
      </c>
      <c r="F865" s="267">
        <v>0.11588042122439696</v>
      </c>
      <c r="G865" s="267">
        <v>0.12460176927840641</v>
      </c>
      <c r="H865" s="267">
        <v>0.11802924414135628</v>
      </c>
      <c r="I865" s="267">
        <v>0.14053438285328429</v>
      </c>
      <c r="J865" s="267">
        <v>0.16079364480036104</v>
      </c>
      <c r="K865" s="333">
        <v>0.1720623602891021</v>
      </c>
      <c r="L865" s="333">
        <v>0.19163428044423902</v>
      </c>
      <c r="M865" s="268">
        <v>0.20582694874446592</v>
      </c>
      <c r="N865" s="267">
        <v>0.23427288610899225</v>
      </c>
      <c r="O865" s="267">
        <v>0.24693650230640671</v>
      </c>
      <c r="P865" s="267">
        <v>0.27802481618372304</v>
      </c>
      <c r="Q865" s="267">
        <v>0.29023966112870625</v>
      </c>
      <c r="R865" s="267">
        <v>0.30603553256760369</v>
      </c>
      <c r="S865" s="267">
        <v>0.31496977536563614</v>
      </c>
      <c r="T865" s="268">
        <v>0.30823247626653316</v>
      </c>
      <c r="U865" s="267">
        <v>0.23189774325220014</v>
      </c>
      <c r="V865" s="267">
        <v>0.24420496446914833</v>
      </c>
      <c r="W865" s="267">
        <v>0.27371605827395418</v>
      </c>
      <c r="X865" s="267">
        <v>0.28543388455468172</v>
      </c>
      <c r="Y865" s="267">
        <v>0.30095712693703952</v>
      </c>
      <c r="Z865" s="267">
        <v>0.3093518038768534</v>
      </c>
      <c r="AA865" s="267">
        <v>0.30314590423834792</v>
      </c>
      <c r="BJ865" s="275"/>
    </row>
    <row r="866" spans="1:62" x14ac:dyDescent="0.25">
      <c r="A866" t="str">
        <f t="shared" si="23"/>
        <v>37. Afvalwaterafvoer</v>
      </c>
      <c r="B866" s="275">
        <v>37</v>
      </c>
      <c r="C866" s="99" t="s">
        <v>29</v>
      </c>
      <c r="D866" s="270"/>
      <c r="E866" s="70">
        <v>122.05003450459654</v>
      </c>
      <c r="F866" s="70">
        <v>131.36564838478694</v>
      </c>
      <c r="G866" s="70">
        <v>114.89299439571691</v>
      </c>
      <c r="H866" s="70">
        <v>144.2786910894072</v>
      </c>
      <c r="I866" s="70">
        <v>152.18858670925255</v>
      </c>
      <c r="J866" s="70">
        <v>119.79472927778529</v>
      </c>
      <c r="K866" s="69">
        <v>145.4073797463592</v>
      </c>
      <c r="L866" s="69">
        <v>140.10542999441296</v>
      </c>
      <c r="M866" s="265">
        <v>166.80920755729443</v>
      </c>
      <c r="N866" s="70">
        <v>164.36118982982327</v>
      </c>
      <c r="O866" s="70">
        <v>172.70246762415155</v>
      </c>
      <c r="P866" s="70">
        <v>185.57599444402859</v>
      </c>
      <c r="Q866" s="70">
        <v>197.08028145826461</v>
      </c>
      <c r="R866" s="70">
        <v>210.10882105202592</v>
      </c>
      <c r="S866" s="70">
        <v>224.13523837558105</v>
      </c>
      <c r="T866" s="265">
        <v>235.09719954227484</v>
      </c>
      <c r="U866" s="70">
        <v>178.03105940921625</v>
      </c>
      <c r="V866" s="70">
        <v>184.34583872397863</v>
      </c>
      <c r="W866" s="70">
        <v>194.8863614303248</v>
      </c>
      <c r="X866" s="70">
        <v>203.81237034277945</v>
      </c>
      <c r="Y866" s="70">
        <v>213.92428261331912</v>
      </c>
      <c r="Z866" s="70">
        <v>224.67761386721267</v>
      </c>
      <c r="AA866" s="70">
        <v>232.29611822102146</v>
      </c>
      <c r="BJ866" s="275"/>
    </row>
    <row r="867" spans="1:62" x14ac:dyDescent="0.25">
      <c r="A867" t="str">
        <f t="shared" si="23"/>
        <v>38. Inzameling, verwerking en verwijdering van afval; terugwinning</v>
      </c>
      <c r="B867" s="275">
        <v>38</v>
      </c>
      <c r="C867" s="99" t="s">
        <v>25</v>
      </c>
      <c r="D867" s="70">
        <v>10613</v>
      </c>
      <c r="E867" s="70">
        <v>10525</v>
      </c>
      <c r="F867" s="70">
        <v>10611</v>
      </c>
      <c r="G867" s="70">
        <v>10951</v>
      </c>
      <c r="H867" s="70">
        <v>11343</v>
      </c>
      <c r="I867" s="70">
        <v>12054</v>
      </c>
      <c r="J867" s="70">
        <v>11977</v>
      </c>
      <c r="K867" s="69">
        <v>12159</v>
      </c>
      <c r="L867" s="69">
        <v>12304</v>
      </c>
      <c r="M867" s="265">
        <v>12470.07322737106</v>
      </c>
      <c r="N867" s="70">
        <v>12695.511644749104</v>
      </c>
      <c r="O867" s="70">
        <v>12925.025617988229</v>
      </c>
      <c r="P867" s="70">
        <v>13158.688826436302</v>
      </c>
      <c r="Q867" s="70">
        <v>13396.576281442638</v>
      </c>
      <c r="R867" s="70">
        <v>13638.764350438398</v>
      </c>
      <c r="S867" s="70">
        <v>13885.330781452303</v>
      </c>
      <c r="T867" s="265">
        <v>14136.354728069589</v>
      </c>
      <c r="U867" s="70">
        <v>12570.431546341637</v>
      </c>
      <c r="V867" s="70">
        <v>12671.597542380574</v>
      </c>
      <c r="W867" s="70">
        <v>12773.577715619143</v>
      </c>
      <c r="X867" s="70">
        <v>12876.378618501234</v>
      </c>
      <c r="Y867" s="70">
        <v>12980.006856204365</v>
      </c>
      <c r="Z867" s="70">
        <v>13084.469087064084</v>
      </c>
      <c r="AA867" s="70">
        <v>13189.772023001779</v>
      </c>
      <c r="BJ867" s="275"/>
    </row>
    <row r="868" spans="1:62" x14ac:dyDescent="0.25">
      <c r="A868" t="str">
        <f t="shared" si="23"/>
        <v>38. Inzameling, verwerking en verwijdering van afval; terugwinning</v>
      </c>
      <c r="B868" s="275">
        <v>38</v>
      </c>
      <c r="C868" s="99" t="s">
        <v>154</v>
      </c>
      <c r="D868" s="266"/>
      <c r="E868" s="70">
        <v>-88</v>
      </c>
      <c r="F868" s="70">
        <v>86</v>
      </c>
      <c r="G868" s="70">
        <v>340</v>
      </c>
      <c r="H868" s="70">
        <v>392</v>
      </c>
      <c r="I868" s="70">
        <v>711</v>
      </c>
      <c r="J868" s="70">
        <v>-77</v>
      </c>
      <c r="K868" s="69">
        <v>182</v>
      </c>
      <c r="L868" s="69">
        <v>145</v>
      </c>
      <c r="M868" s="265">
        <v>166.07322737106006</v>
      </c>
      <c r="N868" s="70">
        <v>225.4384173780436</v>
      </c>
      <c r="O868" s="70">
        <v>229.51397323912533</v>
      </c>
      <c r="P868" s="70">
        <v>233.66320844807342</v>
      </c>
      <c r="Q868" s="70">
        <v>237.88745500633559</v>
      </c>
      <c r="R868" s="70">
        <v>242.18806899575975</v>
      </c>
      <c r="S868" s="70">
        <v>246.56643101390546</v>
      </c>
      <c r="T868" s="265">
        <v>251.02394661728613</v>
      </c>
      <c r="U868" s="70">
        <v>100.35831897057687</v>
      </c>
      <c r="V868" s="70">
        <v>101.16599603893701</v>
      </c>
      <c r="W868" s="70">
        <v>101.98017323856948</v>
      </c>
      <c r="X868" s="70">
        <v>102.80090288209067</v>
      </c>
      <c r="Y868" s="70">
        <v>103.62823770313116</v>
      </c>
      <c r="Z868" s="70">
        <v>104.46223085971906</v>
      </c>
      <c r="AA868" s="70">
        <v>105.3029359376942</v>
      </c>
      <c r="BJ868" s="275"/>
    </row>
    <row r="869" spans="1:62" x14ac:dyDescent="0.25">
      <c r="A869" t="str">
        <f t="shared" si="23"/>
        <v>38. Inzameling, verwerking en verwijdering van afval; terugwinning</v>
      </c>
      <c r="B869" s="275">
        <v>38</v>
      </c>
      <c r="C869" s="99" t="s">
        <v>155</v>
      </c>
      <c r="D869" s="266"/>
      <c r="E869" s="267">
        <v>0.99170828229529817</v>
      </c>
      <c r="F869" s="267">
        <v>1.0081710213776722</v>
      </c>
      <c r="G869" s="267">
        <v>1.0320422203373858</v>
      </c>
      <c r="H869" s="267">
        <v>1.0357958177335402</v>
      </c>
      <c r="I869" s="267">
        <v>1.0626818302036498</v>
      </c>
      <c r="J869" s="267">
        <v>0.99361207897793269</v>
      </c>
      <c r="K869" s="333">
        <v>1.0151957919345411</v>
      </c>
      <c r="L869" s="333">
        <v>1.0119253228061518</v>
      </c>
      <c r="M869" s="268">
        <v>1.0134974989735908</v>
      </c>
      <c r="N869" s="267">
        <v>1.0180783555370967</v>
      </c>
      <c r="O869" s="267">
        <v>1.0180783555370967</v>
      </c>
      <c r="P869" s="267">
        <v>1.0180783555370967</v>
      </c>
      <c r="Q869" s="267">
        <v>1.0180783555370965</v>
      </c>
      <c r="R869" s="267">
        <v>1.0180783555370969</v>
      </c>
      <c r="S869" s="267">
        <v>1.0180783555370967</v>
      </c>
      <c r="T869" s="268">
        <v>1.0180783555370967</v>
      </c>
      <c r="U869" s="267">
        <v>1.0080479334115133</v>
      </c>
      <c r="V869" s="267">
        <v>1.0080479334115127</v>
      </c>
      <c r="W869" s="267">
        <v>1.0080479334115129</v>
      </c>
      <c r="X869" s="267">
        <v>1.0080479334115131</v>
      </c>
      <c r="Y869" s="267">
        <v>1.0080479334115133</v>
      </c>
      <c r="Z869" s="267">
        <v>1.0080479334115133</v>
      </c>
      <c r="AA869" s="267">
        <v>1.0080479334115131</v>
      </c>
      <c r="BJ869" s="275"/>
    </row>
    <row r="870" spans="1:62" x14ac:dyDescent="0.25">
      <c r="A870" t="str">
        <f t="shared" si="23"/>
        <v>38. Inzameling, verwerking en verwijdering van afval; terugwinning</v>
      </c>
      <c r="B870" s="275">
        <v>38</v>
      </c>
      <c r="C870" s="99" t="s">
        <v>8</v>
      </c>
      <c r="D870" s="70">
        <v>24</v>
      </c>
      <c r="E870" s="70">
        <v>14</v>
      </c>
      <c r="F870" s="70">
        <v>23</v>
      </c>
      <c r="G870" s="70">
        <v>27</v>
      </c>
      <c r="H870" s="70">
        <v>20</v>
      </c>
      <c r="I870" s="70">
        <v>34</v>
      </c>
      <c r="J870" s="70">
        <v>32</v>
      </c>
      <c r="K870" s="69">
        <v>33</v>
      </c>
      <c r="L870" s="69">
        <v>37</v>
      </c>
      <c r="M870" s="265">
        <v>29.686166048155087</v>
      </c>
      <c r="N870" s="70">
        <v>32.340405848767546</v>
      </c>
      <c r="O870" s="70">
        <v>34.09209247020538</v>
      </c>
      <c r="P870" s="70">
        <v>36.876429630780393</v>
      </c>
      <c r="Q870" s="70">
        <v>39.234525925258048</v>
      </c>
      <c r="R870" s="70">
        <v>41.501392983685001</v>
      </c>
      <c r="S870" s="70">
        <v>43.370872465650763</v>
      </c>
      <c r="T870" s="265">
        <v>44.046732938764578</v>
      </c>
      <c r="U870" s="70">
        <v>32.021778190482095</v>
      </c>
      <c r="V870" s="70">
        <v>33.423630090050558</v>
      </c>
      <c r="W870" s="70">
        <v>35.797179033293062</v>
      </c>
      <c r="X870" s="70">
        <v>37.711024079401696</v>
      </c>
      <c r="Y870" s="70">
        <v>39.496859952195408</v>
      </c>
      <c r="Z870" s="70">
        <v>40.869378554081003</v>
      </c>
      <c r="AA870" s="70">
        <v>41.097325088112285</v>
      </c>
      <c r="BJ870" s="275"/>
    </row>
    <row r="871" spans="1:62" x14ac:dyDescent="0.25">
      <c r="A871" t="str">
        <f t="shared" si="23"/>
        <v>38. Inzameling, verwerking en verwijdering van afval; terugwinning</v>
      </c>
      <c r="B871" s="275">
        <v>38</v>
      </c>
      <c r="C871" s="99" t="s">
        <v>9</v>
      </c>
      <c r="D871" s="70">
        <v>387</v>
      </c>
      <c r="E871" s="70">
        <v>365</v>
      </c>
      <c r="F871" s="70">
        <v>358</v>
      </c>
      <c r="G871" s="70">
        <v>391</v>
      </c>
      <c r="H871" s="70">
        <v>401</v>
      </c>
      <c r="I871" s="70">
        <v>430</v>
      </c>
      <c r="J871" s="70">
        <v>406</v>
      </c>
      <c r="K871" s="69">
        <v>440</v>
      </c>
      <c r="L871" s="69">
        <v>439</v>
      </c>
      <c r="M871" s="265">
        <v>440.06091227941369</v>
      </c>
      <c r="N871" s="70">
        <v>479.40675391390243</v>
      </c>
      <c r="O871" s="70">
        <v>505.37335436365925</v>
      </c>
      <c r="P871" s="70">
        <v>546.6477294038225</v>
      </c>
      <c r="Q871" s="70">
        <v>581.60360767073098</v>
      </c>
      <c r="R871" s="70">
        <v>615.20712468028125</v>
      </c>
      <c r="S871" s="70">
        <v>642.91985946007708</v>
      </c>
      <c r="T871" s="265">
        <v>652.93865999799777</v>
      </c>
      <c r="U871" s="70">
        <v>474.68349063513824</v>
      </c>
      <c r="V871" s="70">
        <v>495.4642214578397</v>
      </c>
      <c r="W871" s="70">
        <v>530.64916624352873</v>
      </c>
      <c r="X871" s="70">
        <v>559.01956596391778</v>
      </c>
      <c r="Y871" s="70">
        <v>585.49238707824099</v>
      </c>
      <c r="Z871" s="70">
        <v>605.8382878283237</v>
      </c>
      <c r="AA871" s="70">
        <v>609.21731493320544</v>
      </c>
      <c r="BJ871" s="275"/>
    </row>
    <row r="872" spans="1:62" x14ac:dyDescent="0.25">
      <c r="A872" t="str">
        <f t="shared" si="23"/>
        <v>38. Inzameling, verwerking en verwijdering van afval; terugwinning</v>
      </c>
      <c r="B872" s="275">
        <v>38</v>
      </c>
      <c r="C872" s="99" t="s">
        <v>10</v>
      </c>
      <c r="D872" s="70">
        <v>900</v>
      </c>
      <c r="E872" s="70">
        <v>856</v>
      </c>
      <c r="F872" s="70">
        <v>888</v>
      </c>
      <c r="G872" s="70">
        <v>885</v>
      </c>
      <c r="H872" s="70">
        <v>904</v>
      </c>
      <c r="I872" s="70">
        <v>968</v>
      </c>
      <c r="J872" s="70">
        <v>947</v>
      </c>
      <c r="K872" s="69">
        <v>947</v>
      </c>
      <c r="L872" s="69">
        <v>965</v>
      </c>
      <c r="M872" s="265">
        <v>1004.9497194990204</v>
      </c>
      <c r="N872" s="70">
        <v>1094.802263568934</v>
      </c>
      <c r="O872" s="70">
        <v>1154.1011631307231</v>
      </c>
      <c r="P872" s="70">
        <v>1248.35782274691</v>
      </c>
      <c r="Q872" s="70">
        <v>1328.1851809124239</v>
      </c>
      <c r="R872" s="70">
        <v>1404.9242051034346</v>
      </c>
      <c r="S872" s="70">
        <v>1468.2106826486693</v>
      </c>
      <c r="T872" s="265">
        <v>1491.0902216155548</v>
      </c>
      <c r="U872" s="70">
        <v>1084.0159338253366</v>
      </c>
      <c r="V872" s="70">
        <v>1131.4720678025312</v>
      </c>
      <c r="W872" s="70">
        <v>1211.822536127052</v>
      </c>
      <c r="X872" s="70">
        <v>1276.6108971141721</v>
      </c>
      <c r="Y872" s="70">
        <v>1337.0658328079264</v>
      </c>
      <c r="Z872" s="70">
        <v>1383.5289625274961</v>
      </c>
      <c r="AA872" s="70">
        <v>1391.2455132287189</v>
      </c>
      <c r="BJ872" s="275"/>
    </row>
    <row r="873" spans="1:62" x14ac:dyDescent="0.25">
      <c r="A873" t="str">
        <f t="shared" si="23"/>
        <v>38. Inzameling, verwerking en verwijdering van afval; terugwinning</v>
      </c>
      <c r="B873" s="275">
        <v>38</v>
      </c>
      <c r="C873" s="99" t="s">
        <v>11</v>
      </c>
      <c r="D873" s="70">
        <v>1269</v>
      </c>
      <c r="E873" s="70">
        <v>1204</v>
      </c>
      <c r="F873" s="70">
        <v>1135</v>
      </c>
      <c r="G873" s="70">
        <v>1134</v>
      </c>
      <c r="H873" s="70">
        <v>1170</v>
      </c>
      <c r="I873" s="70">
        <v>1240</v>
      </c>
      <c r="J873" s="70">
        <v>1213</v>
      </c>
      <c r="K873" s="69">
        <v>1264</v>
      </c>
      <c r="L873" s="69">
        <v>1301</v>
      </c>
      <c r="M873" s="265">
        <v>1288.5734073467452</v>
      </c>
      <c r="N873" s="70">
        <v>1283.5868971353484</v>
      </c>
      <c r="O873" s="70">
        <v>1296.473396620667</v>
      </c>
      <c r="P873" s="70">
        <v>1317.2319971694039</v>
      </c>
      <c r="Q873" s="70">
        <v>1378.6953361894416</v>
      </c>
      <c r="R873" s="70">
        <v>1462.0767795601651</v>
      </c>
      <c r="S873" s="70">
        <v>1562.841648296918</v>
      </c>
      <c r="T873" s="265">
        <v>1656.935412483554</v>
      </c>
      <c r="U873" s="70">
        <v>1270.9406029251709</v>
      </c>
      <c r="V873" s="70">
        <v>1271.0527307208001</v>
      </c>
      <c r="W873" s="70">
        <v>1278.6809922535747</v>
      </c>
      <c r="X873" s="70">
        <v>1325.1597106141633</v>
      </c>
      <c r="Y873" s="70">
        <v>1391.457916228175</v>
      </c>
      <c r="Z873" s="70">
        <v>1472.7019152062626</v>
      </c>
      <c r="AA873" s="70">
        <v>1545.985564729873</v>
      </c>
      <c r="BJ873" s="275"/>
    </row>
    <row r="874" spans="1:62" x14ac:dyDescent="0.25">
      <c r="A874" t="str">
        <f t="shared" si="23"/>
        <v>38. Inzameling, verwerking en verwijdering van afval; terugwinning</v>
      </c>
      <c r="B874" s="275">
        <v>38</v>
      </c>
      <c r="C874" s="99" t="s">
        <v>12</v>
      </c>
      <c r="D874" s="70">
        <v>1385</v>
      </c>
      <c r="E874" s="70">
        <v>1394</v>
      </c>
      <c r="F874" s="70">
        <v>1397</v>
      </c>
      <c r="G874" s="70">
        <v>1399</v>
      </c>
      <c r="H874" s="70">
        <v>1425</v>
      </c>
      <c r="I874" s="70">
        <v>1465</v>
      </c>
      <c r="J874" s="70">
        <v>1436</v>
      </c>
      <c r="K874" s="69">
        <v>1417</v>
      </c>
      <c r="L874" s="69">
        <v>1409</v>
      </c>
      <c r="M874" s="265">
        <v>1432.8936289695807</v>
      </c>
      <c r="N874" s="70">
        <v>1468.6095429756801</v>
      </c>
      <c r="O874" s="70">
        <v>1477.7787048626374</v>
      </c>
      <c r="P874" s="70">
        <v>1506.4420690485383</v>
      </c>
      <c r="Q874" s="70">
        <v>1514.5131682396084</v>
      </c>
      <c r="R874" s="70">
        <v>1500.047189600328</v>
      </c>
      <c r="S874" s="70">
        <v>1494.2423199779437</v>
      </c>
      <c r="T874" s="265">
        <v>1509.2436829011012</v>
      </c>
      <c r="U874" s="70">
        <v>1454.1403485629032</v>
      </c>
      <c r="V874" s="70">
        <v>1448.8030862127143</v>
      </c>
      <c r="W874" s="70">
        <v>1462.3535138554528</v>
      </c>
      <c r="X874" s="70">
        <v>1455.7036489967277</v>
      </c>
      <c r="Y874" s="70">
        <v>1427.5943410530808</v>
      </c>
      <c r="Z874" s="70">
        <v>1408.0591778519658</v>
      </c>
      <c r="AA874" s="70">
        <v>1408.1834028325543</v>
      </c>
      <c r="BJ874" s="275"/>
    </row>
    <row r="875" spans="1:62" x14ac:dyDescent="0.25">
      <c r="A875" t="str">
        <f t="shared" si="23"/>
        <v>38. Inzameling, verwerking en verwijdering van afval; terugwinning</v>
      </c>
      <c r="B875" s="275">
        <v>38</v>
      </c>
      <c r="C875" s="99" t="s">
        <v>13</v>
      </c>
      <c r="D875" s="70">
        <v>1649</v>
      </c>
      <c r="E875" s="70">
        <v>1591</v>
      </c>
      <c r="F875" s="70">
        <v>1545</v>
      </c>
      <c r="G875" s="70">
        <v>1563</v>
      </c>
      <c r="H875" s="70">
        <v>1593</v>
      </c>
      <c r="I875" s="70">
        <v>1626</v>
      </c>
      <c r="J875" s="70">
        <v>1620</v>
      </c>
      <c r="K875" s="69">
        <v>1647</v>
      </c>
      <c r="L875" s="69">
        <v>1631</v>
      </c>
      <c r="M875" s="265">
        <v>1627.7259281604086</v>
      </c>
      <c r="N875" s="70">
        <v>1645.0127152867965</v>
      </c>
      <c r="O875" s="70">
        <v>1655.2436049276835</v>
      </c>
      <c r="P875" s="70">
        <v>1639.6955654111528</v>
      </c>
      <c r="Q875" s="70">
        <v>1640.2375511526582</v>
      </c>
      <c r="R875" s="70">
        <v>1668.0524748355649</v>
      </c>
      <c r="S875" s="70">
        <v>1709.6298938040129</v>
      </c>
      <c r="T875" s="265">
        <v>1720.3038495453791</v>
      </c>
      <c r="U875" s="70">
        <v>1628.8055423844964</v>
      </c>
      <c r="V875" s="70">
        <v>1622.7883345199493</v>
      </c>
      <c r="W875" s="70">
        <v>1591.7071230270747</v>
      </c>
      <c r="X875" s="70">
        <v>1576.5460733561792</v>
      </c>
      <c r="Y875" s="70">
        <v>1587.484907251026</v>
      </c>
      <c r="Z875" s="70">
        <v>1611.0238818134635</v>
      </c>
      <c r="AA875" s="70">
        <v>1605.1107956948122</v>
      </c>
      <c r="BJ875" s="275"/>
    </row>
    <row r="876" spans="1:62" x14ac:dyDescent="0.25">
      <c r="A876" t="str">
        <f t="shared" si="23"/>
        <v>38. Inzameling, verwerking en verwijdering van afval; terugwinning</v>
      </c>
      <c r="B876" s="275">
        <v>38</v>
      </c>
      <c r="C876" s="99" t="s">
        <v>14</v>
      </c>
      <c r="D876" s="70">
        <v>1870</v>
      </c>
      <c r="E876" s="70">
        <v>1820</v>
      </c>
      <c r="F876" s="70">
        <v>1780</v>
      </c>
      <c r="G876" s="70">
        <v>1827</v>
      </c>
      <c r="H876" s="70">
        <v>1837</v>
      </c>
      <c r="I876" s="70">
        <v>1894</v>
      </c>
      <c r="J876" s="70">
        <v>1831</v>
      </c>
      <c r="K876" s="69">
        <v>1763</v>
      </c>
      <c r="L876" s="69">
        <v>1763</v>
      </c>
      <c r="M876" s="265">
        <v>1811.2187813665853</v>
      </c>
      <c r="N876" s="70">
        <v>1788.4731265036683</v>
      </c>
      <c r="O876" s="70">
        <v>1819.562956839763</v>
      </c>
      <c r="P876" s="70">
        <v>1873.453817504891</v>
      </c>
      <c r="Q876" s="70">
        <v>1898.6710049183714</v>
      </c>
      <c r="R876" s="70">
        <v>1894.8596099031342</v>
      </c>
      <c r="S876" s="70">
        <v>1914.9834121625267</v>
      </c>
      <c r="T876" s="265">
        <v>1926.8933407435638</v>
      </c>
      <c r="U876" s="70">
        <v>1770.8525373598884</v>
      </c>
      <c r="V876" s="70">
        <v>1783.8857866562773</v>
      </c>
      <c r="W876" s="70">
        <v>1818.6240475908514</v>
      </c>
      <c r="X876" s="70">
        <v>1824.9443900950519</v>
      </c>
      <c r="Y876" s="70">
        <v>1803.3371716182517</v>
      </c>
      <c r="Z876" s="70">
        <v>1804.5332626969912</v>
      </c>
      <c r="AA876" s="70">
        <v>1797.8668734580142</v>
      </c>
      <c r="BJ876" s="275"/>
    </row>
    <row r="877" spans="1:62" x14ac:dyDescent="0.25">
      <c r="A877" t="str">
        <f t="shared" si="23"/>
        <v>38. Inzameling, verwerking en verwijdering van afval; terugwinning</v>
      </c>
      <c r="B877" s="275">
        <v>38</v>
      </c>
      <c r="C877" s="99" t="s">
        <v>15</v>
      </c>
      <c r="D877" s="70">
        <v>1660</v>
      </c>
      <c r="E877" s="70">
        <v>1713</v>
      </c>
      <c r="F877" s="70">
        <v>1810</v>
      </c>
      <c r="G877" s="70">
        <v>1913</v>
      </c>
      <c r="H877" s="70">
        <v>2005</v>
      </c>
      <c r="I877" s="70">
        <v>2088</v>
      </c>
      <c r="J877" s="70">
        <v>2016</v>
      </c>
      <c r="K877" s="69">
        <v>1979</v>
      </c>
      <c r="L877" s="69">
        <v>1976</v>
      </c>
      <c r="M877" s="265">
        <v>1933.1242468229757</v>
      </c>
      <c r="N877" s="70">
        <v>1954.1017143324489</v>
      </c>
      <c r="O877" s="70">
        <v>1950.2570255821852</v>
      </c>
      <c r="P877" s="70">
        <v>1930.7710739558584</v>
      </c>
      <c r="Q877" s="70">
        <v>1932.3373132789959</v>
      </c>
      <c r="R877" s="70">
        <v>1985.3218228121459</v>
      </c>
      <c r="S877" s="70">
        <v>1960.0554954969641</v>
      </c>
      <c r="T877" s="265">
        <v>1995.021208085057</v>
      </c>
      <c r="U877" s="70">
        <v>1934.8493012303743</v>
      </c>
      <c r="V877" s="70">
        <v>1912.0172650167799</v>
      </c>
      <c r="W877" s="70">
        <v>1874.2638183445747</v>
      </c>
      <c r="X877" s="70">
        <v>1857.3034140748664</v>
      </c>
      <c r="Y877" s="70">
        <v>1889.4300253120427</v>
      </c>
      <c r="Z877" s="70">
        <v>1847.0057316904406</v>
      </c>
      <c r="AA877" s="70">
        <v>1861.432839078793</v>
      </c>
      <c r="BJ877" s="275"/>
    </row>
    <row r="878" spans="1:62" x14ac:dyDescent="0.25">
      <c r="A878" t="str">
        <f t="shared" si="23"/>
        <v>38. Inzameling, verwerking en verwijdering van afval; terugwinning</v>
      </c>
      <c r="B878" s="275">
        <v>38</v>
      </c>
      <c r="C878" s="82" t="s">
        <v>16</v>
      </c>
      <c r="D878" s="70">
        <v>1166</v>
      </c>
      <c r="E878" s="70">
        <v>1236</v>
      </c>
      <c r="F878" s="70">
        <v>1297</v>
      </c>
      <c r="G878" s="70">
        <v>1368</v>
      </c>
      <c r="H878" s="70">
        <v>1498</v>
      </c>
      <c r="I878" s="70">
        <v>1730</v>
      </c>
      <c r="J878" s="70">
        <v>1815</v>
      </c>
      <c r="K878" s="69">
        <v>1966</v>
      </c>
      <c r="L878" s="69">
        <v>2020</v>
      </c>
      <c r="M878" s="265">
        <v>2070.0419441715667</v>
      </c>
      <c r="N878" s="70">
        <v>2047.7887224385051</v>
      </c>
      <c r="O878" s="70">
        <v>2024.7211109963102</v>
      </c>
      <c r="P878" s="70">
        <v>1988.5257600068685</v>
      </c>
      <c r="Q878" s="70">
        <v>1991.9561973181981</v>
      </c>
      <c r="R878" s="70">
        <v>1948.8663506136363</v>
      </c>
      <c r="S878" s="70">
        <v>1970.0059046383312</v>
      </c>
      <c r="T878" s="265">
        <v>1965.944996321497</v>
      </c>
      <c r="U878" s="70">
        <v>2027.613276021877</v>
      </c>
      <c r="V878" s="70">
        <v>1985.0212922131382</v>
      </c>
      <c r="W878" s="70">
        <v>1930.3282165870219</v>
      </c>
      <c r="X878" s="70">
        <v>1914.6072585477777</v>
      </c>
      <c r="Y878" s="70">
        <v>1854.7353662560986</v>
      </c>
      <c r="Z878" s="70">
        <v>1856.3822328961421</v>
      </c>
      <c r="AA878" s="70">
        <v>1834.303595944255</v>
      </c>
      <c r="BJ878" s="275"/>
    </row>
    <row r="879" spans="1:62" x14ac:dyDescent="0.25">
      <c r="A879" t="str">
        <f t="shared" si="23"/>
        <v>38. Inzameling, verwerking en verwijdering van afval; terugwinning</v>
      </c>
      <c r="B879" s="275">
        <v>38</v>
      </c>
      <c r="C879" s="82" t="s">
        <v>17</v>
      </c>
      <c r="D879" s="70">
        <v>273</v>
      </c>
      <c r="E879" s="70">
        <v>302</v>
      </c>
      <c r="F879" s="70">
        <v>341</v>
      </c>
      <c r="G879" s="70">
        <v>406</v>
      </c>
      <c r="H879" s="70">
        <v>444</v>
      </c>
      <c r="I879" s="70">
        <v>537</v>
      </c>
      <c r="J879" s="70">
        <v>607</v>
      </c>
      <c r="K879" s="69">
        <v>657</v>
      </c>
      <c r="L879" s="69">
        <v>700</v>
      </c>
      <c r="M879" s="265">
        <v>762.94980214342183</v>
      </c>
      <c r="N879" s="70">
        <v>816.62192856075762</v>
      </c>
      <c r="O879" s="70">
        <v>864.36742897893953</v>
      </c>
      <c r="P879" s="70">
        <v>919.62693877937159</v>
      </c>
      <c r="Q879" s="70">
        <v>921.50515714670837</v>
      </c>
      <c r="R879" s="70">
        <v>936.2907526749691</v>
      </c>
      <c r="S879" s="70">
        <v>918.48182730680708</v>
      </c>
      <c r="T879" s="265">
        <v>908.93307179787496</v>
      </c>
      <c r="U879" s="70">
        <v>808.57631732079426</v>
      </c>
      <c r="V879" s="70">
        <v>847.41930209560087</v>
      </c>
      <c r="W879" s="70">
        <v>892.71251314000347</v>
      </c>
      <c r="X879" s="70">
        <v>885.72251992168844</v>
      </c>
      <c r="Y879" s="70">
        <v>891.06755398491839</v>
      </c>
      <c r="Z879" s="70">
        <v>865.50671824679932</v>
      </c>
      <c r="AA879" s="70">
        <v>848.07011650434163</v>
      </c>
      <c r="BJ879" s="275"/>
    </row>
    <row r="880" spans="1:62" x14ac:dyDescent="0.25">
      <c r="A880" t="str">
        <f t="shared" si="23"/>
        <v>38. Inzameling, verwerking en verwijdering van afval; terugwinning</v>
      </c>
      <c r="B880" s="275">
        <v>38</v>
      </c>
      <c r="C880" s="82" t="s">
        <v>156</v>
      </c>
      <c r="D880" s="70">
        <v>30</v>
      </c>
      <c r="E880" s="70">
        <v>30</v>
      </c>
      <c r="F880" s="70">
        <v>37</v>
      </c>
      <c r="G880" s="70">
        <v>38</v>
      </c>
      <c r="H880" s="70">
        <v>46</v>
      </c>
      <c r="I880" s="70">
        <v>42</v>
      </c>
      <c r="J880" s="70">
        <v>54</v>
      </c>
      <c r="K880" s="69">
        <v>46</v>
      </c>
      <c r="L880" s="69">
        <v>63</v>
      </c>
      <c r="M880" s="265">
        <v>68.84869056318179</v>
      </c>
      <c r="N880" s="70">
        <v>84.767574184298141</v>
      </c>
      <c r="O880" s="70">
        <v>143.05477921545582</v>
      </c>
      <c r="P880" s="70">
        <v>151.05962277870873</v>
      </c>
      <c r="Q880" s="70">
        <v>169.63723869024477</v>
      </c>
      <c r="R880" s="70">
        <v>181.61664767105967</v>
      </c>
      <c r="S880" s="70">
        <v>200.58886519440048</v>
      </c>
      <c r="T880" s="265">
        <v>265.00355163924712</v>
      </c>
      <c r="U880" s="70">
        <v>83.932417885172555</v>
      </c>
      <c r="V880" s="70">
        <v>140.24982559489231</v>
      </c>
      <c r="W880" s="70">
        <v>146.63860941671987</v>
      </c>
      <c r="X880" s="70">
        <v>163.0501157372901</v>
      </c>
      <c r="Y880" s="70">
        <v>172.84449466240926</v>
      </c>
      <c r="Z880" s="70">
        <v>189.01953775212013</v>
      </c>
      <c r="AA880" s="70">
        <v>247.25868150910219</v>
      </c>
      <c r="BJ880" s="275"/>
    </row>
    <row r="881" spans="1:62" x14ac:dyDescent="0.25">
      <c r="A881" t="str">
        <f t="shared" si="23"/>
        <v>38. Inzameling, verwerking en verwijdering van afval; terugwinning</v>
      </c>
      <c r="B881" s="275">
        <v>38</v>
      </c>
      <c r="C881" s="5" t="s">
        <v>6</v>
      </c>
      <c r="D881" s="70">
        <v>1469</v>
      </c>
      <c r="E881" s="70">
        <v>1568</v>
      </c>
      <c r="F881" s="70">
        <v>1675</v>
      </c>
      <c r="G881" s="70">
        <v>1812</v>
      </c>
      <c r="H881" s="70">
        <v>1988</v>
      </c>
      <c r="I881" s="70">
        <v>2309</v>
      </c>
      <c r="J881" s="70">
        <v>2476</v>
      </c>
      <c r="K881" s="69">
        <v>2669</v>
      </c>
      <c r="L881" s="69">
        <v>2783</v>
      </c>
      <c r="M881" s="265">
        <v>2901.8404368781703</v>
      </c>
      <c r="N881" s="70">
        <v>2949.1782251835607</v>
      </c>
      <c r="O881" s="70">
        <v>3032.1433191907054</v>
      </c>
      <c r="P881" s="70">
        <v>3059.2123215649485</v>
      </c>
      <c r="Q881" s="70">
        <v>3083.0985931551513</v>
      </c>
      <c r="R881" s="70">
        <v>3066.773750959665</v>
      </c>
      <c r="S881" s="70">
        <v>3089.076597139539</v>
      </c>
      <c r="T881" s="265">
        <v>3139.8816197586193</v>
      </c>
      <c r="U881" s="70">
        <v>2920.1220112278438</v>
      </c>
      <c r="V881" s="70">
        <v>2972.6904199036312</v>
      </c>
      <c r="W881" s="70">
        <v>2969.679339143745</v>
      </c>
      <c r="X881" s="70">
        <v>2963.379894206756</v>
      </c>
      <c r="Y881" s="70">
        <v>2918.6474149034266</v>
      </c>
      <c r="Z881" s="70">
        <v>2910.9084888950615</v>
      </c>
      <c r="AA881" s="70">
        <v>2929.6323939576987</v>
      </c>
      <c r="BJ881" s="275"/>
    </row>
    <row r="882" spans="1:62" x14ac:dyDescent="0.25">
      <c r="A882" t="str">
        <f t="shared" si="23"/>
        <v>38. Inzameling, verwerking en verwijdering van afval; terugwinning</v>
      </c>
      <c r="B882" s="275">
        <v>38</v>
      </c>
      <c r="C882" s="5" t="s">
        <v>157</v>
      </c>
      <c r="D882" s="267">
        <v>1.0252088436655338</v>
      </c>
      <c r="E882" s="266"/>
      <c r="F882" s="266"/>
      <c r="G882" s="266"/>
      <c r="H882" s="266"/>
      <c r="I882" s="266"/>
      <c r="J882" s="266"/>
      <c r="K882" s="334"/>
      <c r="L882" s="334"/>
      <c r="M882" s="269"/>
      <c r="N882" s="266"/>
      <c r="O882" s="266"/>
      <c r="P882" s="266"/>
      <c r="Q882" s="266"/>
      <c r="R882" s="266"/>
      <c r="S882" s="266"/>
      <c r="T882" s="269"/>
      <c r="U882" s="266"/>
      <c r="V882" s="266"/>
      <c r="W882" s="266"/>
      <c r="X882" s="266"/>
      <c r="Y882" s="266"/>
      <c r="Z882" s="266"/>
      <c r="AA882" s="266"/>
      <c r="BJ882" s="275"/>
    </row>
    <row r="883" spans="1:62" x14ac:dyDescent="0.25">
      <c r="A883" t="str">
        <f t="shared" si="23"/>
        <v>38. Inzameling, verwerking en verwijdering van afval; terugwinning</v>
      </c>
      <c r="B883" s="275">
        <v>38</v>
      </c>
      <c r="C883" s="5" t="s">
        <v>158</v>
      </c>
      <c r="D883" s="266"/>
      <c r="E883" s="267">
        <v>1.6750280685117802E-2</v>
      </c>
      <c r="F883" s="267">
        <v>8.5189111439307741E-3</v>
      </c>
      <c r="G883" s="267">
        <v>-3.4166883359260103E-3</v>
      </c>
      <c r="H883" s="267">
        <v>-5.2934870340032303E-3</v>
      </c>
      <c r="I883" s="267">
        <v>-1.8736493269058019E-2</v>
      </c>
      <c r="J883" s="267">
        <v>1.5798382343800543E-2</v>
      </c>
      <c r="K883" s="333">
        <v>5.0065258654963252E-3</v>
      </c>
      <c r="L883" s="333">
        <v>6.6417604296910016E-3</v>
      </c>
      <c r="M883" s="268">
        <v>5.8556723459715077E-3</v>
      </c>
      <c r="N883" s="267">
        <v>3.5652440642185423E-3</v>
      </c>
      <c r="O883" s="267">
        <v>3.5652440642185423E-3</v>
      </c>
      <c r="P883" s="267">
        <v>3.5652440642185423E-3</v>
      </c>
      <c r="Q883" s="267">
        <v>3.5652440642186534E-3</v>
      </c>
      <c r="R883" s="267">
        <v>3.5652440642184313E-3</v>
      </c>
      <c r="S883" s="267">
        <v>3.5652440642185423E-3</v>
      </c>
      <c r="T883" s="268">
        <v>3.5652440642185423E-3</v>
      </c>
      <c r="U883" s="267">
        <v>8.5804551270102225E-3</v>
      </c>
      <c r="V883" s="267">
        <v>8.5804551270105556E-3</v>
      </c>
      <c r="W883" s="267">
        <v>8.5804551270104445E-3</v>
      </c>
      <c r="X883" s="267">
        <v>8.5804551270103335E-3</v>
      </c>
      <c r="Y883" s="267">
        <v>8.5804551270102225E-3</v>
      </c>
      <c r="Z883" s="267">
        <v>8.5804551270102225E-3</v>
      </c>
      <c r="AA883" s="267">
        <v>8.5804551270103335E-3</v>
      </c>
      <c r="BJ883" s="275"/>
    </row>
    <row r="884" spans="1:62" x14ac:dyDescent="0.25">
      <c r="A884" t="str">
        <f t="shared" si="23"/>
        <v>38. Inzameling, verwerking en verwijdering van afval; terugwinning</v>
      </c>
      <c r="B884" s="275">
        <v>38</v>
      </c>
      <c r="C884" s="5" t="s">
        <v>159</v>
      </c>
      <c r="D884" s="270"/>
      <c r="E884" s="70">
        <v>13.026561795718816</v>
      </c>
      <c r="F884" s="70">
        <v>7.4835885405926899</v>
      </c>
      <c r="G884" s="70">
        <v>12.019948100079857</v>
      </c>
      <c r="H884" s="70">
        <v>14.059700291767399</v>
      </c>
      <c r="I884" s="70">
        <v>10.145732684015496</v>
      </c>
      <c r="J884" s="70">
        <v>18.421931333663537</v>
      </c>
      <c r="K884" s="69">
        <v>16.992948906730533</v>
      </c>
      <c r="L884" s="69">
        <v>17.577941300684287</v>
      </c>
      <c r="M884" s="265">
        <v>19.67951559318476</v>
      </c>
      <c r="N884" s="70">
        <v>15.721448334531898</v>
      </c>
      <c r="O884" s="70">
        <v>17.127102868199113</v>
      </c>
      <c r="P884" s="70">
        <v>18.054775733484362</v>
      </c>
      <c r="Q884" s="70">
        <v>19.529328316155031</v>
      </c>
      <c r="R884" s="70">
        <v>20.778148692667926</v>
      </c>
      <c r="S884" s="70">
        <v>21.978655126624446</v>
      </c>
      <c r="T884" s="265">
        <v>22.968709721095014</v>
      </c>
      <c r="U884" s="70">
        <v>15.870330722908475</v>
      </c>
      <c r="V884" s="70">
        <v>17.118957341753191</v>
      </c>
      <c r="W884" s="70">
        <v>17.86839238953268</v>
      </c>
      <c r="X884" s="70">
        <v>19.13730015805907</v>
      </c>
      <c r="Y884" s="70">
        <v>20.160448576243962</v>
      </c>
      <c r="Z884" s="70">
        <v>21.115162831769439</v>
      </c>
      <c r="AA884" s="70">
        <v>21.848916193518292</v>
      </c>
      <c r="BJ884" s="275"/>
    </row>
    <row r="885" spans="1:62" x14ac:dyDescent="0.25">
      <c r="A885" t="str">
        <f t="shared" si="23"/>
        <v>38. Inzameling, verwerking en verwijdering van afval; terugwinning</v>
      </c>
      <c r="B885" s="275">
        <v>38</v>
      </c>
      <c r="C885" s="5" t="s">
        <v>160</v>
      </c>
      <c r="D885" s="270"/>
      <c r="E885" s="70">
        <v>100.1084442705997</v>
      </c>
      <c r="F885" s="70">
        <v>91.41307507552591</v>
      </c>
      <c r="G885" s="70">
        <v>85.387002994535308</v>
      </c>
      <c r="H885" s="70">
        <v>92.524043694703494</v>
      </c>
      <c r="I885" s="70">
        <v>89.499742022955559</v>
      </c>
      <c r="J885" s="70">
        <v>110.82228845834436</v>
      </c>
      <c r="K885" s="69">
        <v>100.25536467466388</v>
      </c>
      <c r="L885" s="69">
        <v>109.37063733842325</v>
      </c>
      <c r="M885" s="265">
        <v>108.7769750393558</v>
      </c>
      <c r="N885" s="70">
        <v>108.03192368276638</v>
      </c>
      <c r="O885" s="70">
        <v>117.69105686656619</v>
      </c>
      <c r="P885" s="70">
        <v>124.06567846964975</v>
      </c>
      <c r="Q885" s="70">
        <v>134.19825332456358</v>
      </c>
      <c r="R885" s="70">
        <v>142.77968073113337</v>
      </c>
      <c r="S885" s="70">
        <v>151.02911276145036</v>
      </c>
      <c r="T885" s="265">
        <v>157.83239831858867</v>
      </c>
      <c r="U885" s="70">
        <v>110.2389220383323</v>
      </c>
      <c r="V885" s="70">
        <v>118.91216614981889</v>
      </c>
      <c r="W885" s="70">
        <v>124.11791222073731</v>
      </c>
      <c r="X885" s="70">
        <v>132.93203380463703</v>
      </c>
      <c r="Y885" s="70">
        <v>140.03905511851019</v>
      </c>
      <c r="Z885" s="70">
        <v>146.67071719419943</v>
      </c>
      <c r="AA885" s="70">
        <v>151.76753471196145</v>
      </c>
      <c r="BJ885" s="275"/>
    </row>
    <row r="886" spans="1:62" x14ac:dyDescent="0.25">
      <c r="A886" t="str">
        <f t="shared" si="23"/>
        <v>38. Inzameling, verwerking en verwijdering van afval; terugwinning</v>
      </c>
      <c r="B886" s="275">
        <v>38</v>
      </c>
      <c r="C886" s="5" t="s">
        <v>161</v>
      </c>
      <c r="D886" s="270"/>
      <c r="E886" s="70">
        <v>175.29618650903907</v>
      </c>
      <c r="F886" s="70">
        <v>159.68009839689662</v>
      </c>
      <c r="G886" s="70">
        <v>155.05063553156498</v>
      </c>
      <c r="H886" s="70">
        <v>152.86584896913297</v>
      </c>
      <c r="I886" s="70">
        <v>143.99523701672655</v>
      </c>
      <c r="J886" s="70">
        <v>187.61934967310469</v>
      </c>
      <c r="K886" s="69">
        <v>173.32920710144069</v>
      </c>
      <c r="L886" s="69">
        <v>174.87777423373305</v>
      </c>
      <c r="M886" s="265">
        <v>177.44316959852685</v>
      </c>
      <c r="N886" s="70">
        <v>182.48731610347275</v>
      </c>
      <c r="O886" s="70">
        <v>198.80350515675354</v>
      </c>
      <c r="P886" s="70">
        <v>209.57150361374585</v>
      </c>
      <c r="Q886" s="70">
        <v>226.68742942027416</v>
      </c>
      <c r="R886" s="70">
        <v>241.18315996340726</v>
      </c>
      <c r="S886" s="70">
        <v>255.11808456042914</v>
      </c>
      <c r="T886" s="265">
        <v>266.61018133779817</v>
      </c>
      <c r="U886" s="70">
        <v>187.52735105425361</v>
      </c>
      <c r="V886" s="70">
        <v>202.28140037912311</v>
      </c>
      <c r="W886" s="70">
        <v>211.13689127916078</v>
      </c>
      <c r="X886" s="70">
        <v>226.130587171108</v>
      </c>
      <c r="Y886" s="70">
        <v>238.22033602055089</v>
      </c>
      <c r="Z886" s="70">
        <v>249.50145161154444</v>
      </c>
      <c r="AA886" s="70">
        <v>258.17164422809128</v>
      </c>
      <c r="BJ886" s="275"/>
    </row>
    <row r="887" spans="1:62" x14ac:dyDescent="0.25">
      <c r="A887" t="str">
        <f t="shared" si="23"/>
        <v>38. Inzameling, verwerking en verwijdering van afval; terugwinning</v>
      </c>
      <c r="B887" s="275">
        <v>38</v>
      </c>
      <c r="C887" s="5" t="s">
        <v>162</v>
      </c>
      <c r="D887" s="270"/>
      <c r="E887" s="70">
        <v>206.1294469025465</v>
      </c>
      <c r="F887" s="70">
        <v>185.66063207372363</v>
      </c>
      <c r="G887" s="70">
        <v>161.47370705188774</v>
      </c>
      <c r="H887" s="70">
        <v>159.20314974496256</v>
      </c>
      <c r="I887" s="70">
        <v>148.52890069582028</v>
      </c>
      <c r="J887" s="70">
        <v>200.23849094183961</v>
      </c>
      <c r="K887" s="69">
        <v>182.78793737605201</v>
      </c>
      <c r="L887" s="69">
        <v>192.54010453805367</v>
      </c>
      <c r="M887" s="265">
        <v>197.15346712777065</v>
      </c>
      <c r="N887" s="70">
        <v>192.31895699783885</v>
      </c>
      <c r="O887" s="70">
        <v>191.57472276372602</v>
      </c>
      <c r="P887" s="70">
        <v>193.49802657105249</v>
      </c>
      <c r="Q887" s="70">
        <v>196.5962376496812</v>
      </c>
      <c r="R887" s="70">
        <v>205.76961123208125</v>
      </c>
      <c r="S887" s="70">
        <v>218.21425127401017</v>
      </c>
      <c r="T887" s="265">
        <v>233.25335913312628</v>
      </c>
      <c r="U887" s="70">
        <v>198.78142460558342</v>
      </c>
      <c r="V887" s="70">
        <v>196.06130484932615</v>
      </c>
      <c r="W887" s="70">
        <v>196.07860221308192</v>
      </c>
      <c r="X887" s="70">
        <v>197.25537389415439</v>
      </c>
      <c r="Y887" s="70">
        <v>204.42540068260351</v>
      </c>
      <c r="Z887" s="70">
        <v>214.65287525689513</v>
      </c>
      <c r="AA887" s="70">
        <v>227.18595856083547</v>
      </c>
      <c r="BJ887" s="275"/>
    </row>
    <row r="888" spans="1:62" x14ac:dyDescent="0.25">
      <c r="A888" t="str">
        <f t="shared" si="23"/>
        <v>38. Inzameling, verwerking en verwijdering van afval; terugwinning</v>
      </c>
      <c r="B888" s="275">
        <v>38</v>
      </c>
      <c r="C888" s="5" t="s">
        <v>163</v>
      </c>
      <c r="D888" s="270"/>
      <c r="E888" s="70">
        <v>190.39501467376857</v>
      </c>
      <c r="F888" s="70">
        <v>180.15770945542167</v>
      </c>
      <c r="G888" s="70">
        <v>163.87139084746082</v>
      </c>
      <c r="H888" s="70">
        <v>161.48035418015709</v>
      </c>
      <c r="I888" s="70">
        <v>145.32513477603609</v>
      </c>
      <c r="J888" s="70">
        <v>199.99802957767488</v>
      </c>
      <c r="K888" s="69">
        <v>180.5419183111764</v>
      </c>
      <c r="L888" s="69">
        <v>180.47025986140324</v>
      </c>
      <c r="M888" s="265">
        <v>178.34377531609229</v>
      </c>
      <c r="N888" s="70">
        <v>178.08616453259646</v>
      </c>
      <c r="O888" s="70">
        <v>182.52509147701747</v>
      </c>
      <c r="P888" s="70">
        <v>183.66467423418342</v>
      </c>
      <c r="Q888" s="70">
        <v>187.2270800452408</v>
      </c>
      <c r="R888" s="70">
        <v>188.2301908620102</v>
      </c>
      <c r="S888" s="70">
        <v>186.43229700583314</v>
      </c>
      <c r="T888" s="265">
        <v>185.71084291757285</v>
      </c>
      <c r="U888" s="70">
        <v>185.2724285124084</v>
      </c>
      <c r="V888" s="70">
        <v>188.01961871368559</v>
      </c>
      <c r="W888" s="70">
        <v>187.32951336515481</v>
      </c>
      <c r="X888" s="70">
        <v>189.08157687216959</v>
      </c>
      <c r="Y888" s="70">
        <v>188.22175267674658</v>
      </c>
      <c r="Z888" s="70">
        <v>184.58723323913298</v>
      </c>
      <c r="AA888" s="70">
        <v>182.06134642207783</v>
      </c>
      <c r="BJ888" s="275"/>
    </row>
    <row r="889" spans="1:62" x14ac:dyDescent="0.25">
      <c r="A889" t="str">
        <f t="shared" si="23"/>
        <v>38. Inzameling, verwerking en verwijdering van afval; terugwinning</v>
      </c>
      <c r="B889" s="275">
        <v>38</v>
      </c>
      <c r="C889" s="5" t="s">
        <v>164</v>
      </c>
      <c r="D889" s="270"/>
      <c r="E889" s="70">
        <v>195.21914489167656</v>
      </c>
      <c r="F889" s="70">
        <v>175.25662576140104</v>
      </c>
      <c r="G889" s="70">
        <v>151.74899396475553</v>
      </c>
      <c r="H889" s="70">
        <v>150.58350704391043</v>
      </c>
      <c r="I889" s="70">
        <v>132.05907655760845</v>
      </c>
      <c r="J889" s="70">
        <v>190.94847138911402</v>
      </c>
      <c r="K889" s="69">
        <v>172.76105698876628</v>
      </c>
      <c r="L889" s="69">
        <v>178.3336392658077</v>
      </c>
      <c r="M889" s="265">
        <v>175.31908380390058</v>
      </c>
      <c r="N889" s="70">
        <v>171.23895851203545</v>
      </c>
      <c r="O889" s="70">
        <v>173.0575517852208</v>
      </c>
      <c r="P889" s="70">
        <v>174.1338551459082</v>
      </c>
      <c r="Q889" s="70">
        <v>172.49818046158137</v>
      </c>
      <c r="R889" s="70">
        <v>172.55519809108367</v>
      </c>
      <c r="S889" s="70">
        <v>175.4813655005664</v>
      </c>
      <c r="T889" s="265">
        <v>179.85536593798767</v>
      </c>
      <c r="U889" s="70">
        <v>179.40234759413838</v>
      </c>
      <c r="V889" s="70">
        <v>179.52133895684105</v>
      </c>
      <c r="W889" s="70">
        <v>178.85814302306247</v>
      </c>
      <c r="X889" s="70">
        <v>175.43247890392308</v>
      </c>
      <c r="Y889" s="70">
        <v>173.76148020820028</v>
      </c>
      <c r="Z889" s="70">
        <v>174.96712081803912</v>
      </c>
      <c r="AA889" s="70">
        <v>177.5615055503834</v>
      </c>
      <c r="BJ889" s="275"/>
    </row>
    <row r="890" spans="1:62" x14ac:dyDescent="0.25">
      <c r="A890" t="str">
        <f t="shared" si="23"/>
        <v>38. Inzameling, verwerking en verwijdering van afval; terugwinning</v>
      </c>
      <c r="B890" s="275">
        <v>38</v>
      </c>
      <c r="C890" s="5" t="s">
        <v>165</v>
      </c>
      <c r="D890" s="270"/>
      <c r="E890" s="70">
        <v>178.8773579778489</v>
      </c>
      <c r="F890" s="70">
        <v>159.11344835465727</v>
      </c>
      <c r="G890" s="70">
        <v>134.37108241557468</v>
      </c>
      <c r="H890" s="70">
        <v>134.49017168493589</v>
      </c>
      <c r="I890" s="70">
        <v>110.5314949655953</v>
      </c>
      <c r="J890" s="70">
        <v>179.37021470734501</v>
      </c>
      <c r="K890" s="69">
        <v>153.64394559770162</v>
      </c>
      <c r="L890" s="69">
        <v>150.82080826291659</v>
      </c>
      <c r="M890" s="265">
        <v>149.43493497131911</v>
      </c>
      <c r="N890" s="70">
        <v>149.37357571339962</v>
      </c>
      <c r="O890" s="70">
        <v>147.49771188415352</v>
      </c>
      <c r="P890" s="70">
        <v>150.06173075001433</v>
      </c>
      <c r="Q890" s="70">
        <v>154.50618033205183</v>
      </c>
      <c r="R890" s="70">
        <v>156.58587467496474</v>
      </c>
      <c r="S890" s="70">
        <v>156.27154395592689</v>
      </c>
      <c r="T890" s="265">
        <v>157.93118018063896</v>
      </c>
      <c r="U890" s="70">
        <v>158.45722018284539</v>
      </c>
      <c r="V890" s="70">
        <v>154.92571814657759</v>
      </c>
      <c r="W890" s="70">
        <v>156.06595171454956</v>
      </c>
      <c r="X890" s="70">
        <v>159.10508112194526</v>
      </c>
      <c r="Y890" s="70">
        <v>159.65802586507732</v>
      </c>
      <c r="Z890" s="70">
        <v>157.7676856085933</v>
      </c>
      <c r="AA890" s="70">
        <v>157.87232744942048</v>
      </c>
      <c r="BJ890" s="275"/>
    </row>
    <row r="891" spans="1:62" x14ac:dyDescent="0.25">
      <c r="A891" t="str">
        <f t="shared" si="23"/>
        <v>38. Inzameling, verwerking en verwijdering van afval; terugwinning</v>
      </c>
      <c r="B891" s="275">
        <v>38</v>
      </c>
      <c r="C891" s="5" t="s">
        <v>166</v>
      </c>
      <c r="D891" s="266"/>
      <c r="E891" s="70">
        <v>134.47964916124931</v>
      </c>
      <c r="F891" s="70">
        <v>124.67294048993462</v>
      </c>
      <c r="G891" s="70">
        <v>110.12921075977893</v>
      </c>
      <c r="H891" s="70">
        <v>112.80591623613468</v>
      </c>
      <c r="I891" s="70">
        <v>91.277751094350293</v>
      </c>
      <c r="J891" s="70">
        <v>167.16515159386483</v>
      </c>
      <c r="K891" s="69">
        <v>139.6444533614013</v>
      </c>
      <c r="L891" s="69">
        <v>140.31766352903591</v>
      </c>
      <c r="M891" s="265">
        <v>138.55164352584009</v>
      </c>
      <c r="N891" s="70">
        <v>131.11763209593781</v>
      </c>
      <c r="O891" s="70">
        <v>132.54046659389209</v>
      </c>
      <c r="P891" s="70">
        <v>132.27969365810745</v>
      </c>
      <c r="Q891" s="70">
        <v>130.95802390998935</v>
      </c>
      <c r="R891" s="70">
        <v>131.06425691166112</v>
      </c>
      <c r="S891" s="70">
        <v>134.65802665469195</v>
      </c>
      <c r="T891" s="265">
        <v>132.94429251951047</v>
      </c>
      <c r="U891" s="70">
        <v>140.81265820435524</v>
      </c>
      <c r="V891" s="70">
        <v>140.93831463696861</v>
      </c>
      <c r="W891" s="70">
        <v>139.27518319741495</v>
      </c>
      <c r="X891" s="70">
        <v>136.52514620883187</v>
      </c>
      <c r="Y891" s="70">
        <v>135.28971624960212</v>
      </c>
      <c r="Z891" s="70">
        <v>137.62988322792205</v>
      </c>
      <c r="AA891" s="70">
        <v>134.53961235313616</v>
      </c>
      <c r="BJ891" s="275"/>
    </row>
    <row r="892" spans="1:62" x14ac:dyDescent="0.25">
      <c r="A892" t="str">
        <f t="shared" si="23"/>
        <v>38. Inzameling, verwerking en verwijdering van afval; terugwinning</v>
      </c>
      <c r="B892" s="275">
        <v>38</v>
      </c>
      <c r="C892" s="5" t="s">
        <v>167</v>
      </c>
      <c r="D892" s="266"/>
      <c r="E892" s="70">
        <v>114.13873052784857</v>
      </c>
      <c r="F892" s="70">
        <v>110.81699717198205</v>
      </c>
      <c r="G892" s="70">
        <v>100.80564829344512</v>
      </c>
      <c r="H892" s="70">
        <v>103.75646140526545</v>
      </c>
      <c r="I892" s="70">
        <v>93.478735713314563</v>
      </c>
      <c r="J892" s="70">
        <v>167.70141811066867</v>
      </c>
      <c r="K892" s="69">
        <v>156.35386365422679</v>
      </c>
      <c r="L892" s="69">
        <v>172.57668710042978</v>
      </c>
      <c r="M892" s="265">
        <v>175.728942326669</v>
      </c>
      <c r="N892" s="70">
        <v>175.34103492185804</v>
      </c>
      <c r="O892" s="70">
        <v>173.4560958557648</v>
      </c>
      <c r="P892" s="70">
        <v>171.50217464424631</v>
      </c>
      <c r="Q892" s="70">
        <v>168.43628010055482</v>
      </c>
      <c r="R892" s="70">
        <v>168.72685219746123</v>
      </c>
      <c r="S892" s="70">
        <v>165.07696561565803</v>
      </c>
      <c r="T892" s="265">
        <v>166.86757246346272</v>
      </c>
      <c r="U892" s="70">
        <v>185.72273218071007</v>
      </c>
      <c r="V892" s="70">
        <v>181.91606140588129</v>
      </c>
      <c r="W892" s="70">
        <v>178.09473806302424</v>
      </c>
      <c r="X892" s="70">
        <v>173.18771312797435</v>
      </c>
      <c r="Y892" s="70">
        <v>171.77723964082207</v>
      </c>
      <c r="Z892" s="70">
        <v>166.40557485473008</v>
      </c>
      <c r="AA892" s="70">
        <v>166.55333059117191</v>
      </c>
      <c r="BJ892" s="275"/>
    </row>
    <row r="893" spans="1:62" x14ac:dyDescent="0.25">
      <c r="A893" t="str">
        <f t="shared" si="23"/>
        <v>38. Inzameling, verwerking en verwijdering van afval; terugwinning</v>
      </c>
      <c r="B893" s="275">
        <v>38</v>
      </c>
      <c r="C893" s="5" t="s">
        <v>168</v>
      </c>
      <c r="D893" s="266"/>
      <c r="E893" s="70">
        <v>65.54554562148995</v>
      </c>
      <c r="F893" s="70">
        <v>70.022385657499115</v>
      </c>
      <c r="G893" s="70">
        <v>74.994972197260225</v>
      </c>
      <c r="H893" s="70">
        <v>88.528221230303956</v>
      </c>
      <c r="I893" s="70">
        <v>90.845419089406505</v>
      </c>
      <c r="J893" s="70">
        <v>128.41907967034669</v>
      </c>
      <c r="K893" s="69">
        <v>138.60834006348023</v>
      </c>
      <c r="L893" s="69">
        <v>151.10018011642964</v>
      </c>
      <c r="M893" s="265">
        <v>160.43927575616155</v>
      </c>
      <c r="N893" s="70">
        <v>173.11982347303768</v>
      </c>
      <c r="O893" s="70">
        <v>185.29848716059317</v>
      </c>
      <c r="P893" s="70">
        <v>196.13234881283549</v>
      </c>
      <c r="Q893" s="70">
        <v>208.67120334164122</v>
      </c>
      <c r="R893" s="70">
        <v>209.09738712369807</v>
      </c>
      <c r="S893" s="70">
        <v>212.45236497493437</v>
      </c>
      <c r="T893" s="265">
        <v>208.41136777260317</v>
      </c>
      <c r="U893" s="70">
        <v>176.94617776110209</v>
      </c>
      <c r="V893" s="70">
        <v>187.52805017592382</v>
      </c>
      <c r="W893" s="70">
        <v>196.53666079411312</v>
      </c>
      <c r="X893" s="70">
        <v>207.04123206514322</v>
      </c>
      <c r="Y893" s="70">
        <v>205.42008663842952</v>
      </c>
      <c r="Z893" s="70">
        <v>206.6597269723471</v>
      </c>
      <c r="AA893" s="70">
        <v>200.73156214219324</v>
      </c>
      <c r="BJ893" s="275"/>
    </row>
    <row r="894" spans="1:62" x14ac:dyDescent="0.25">
      <c r="A894" t="str">
        <f t="shared" si="23"/>
        <v>38. Inzameling, verwerking en verwijdering van afval; terugwinning</v>
      </c>
      <c r="B894" s="275">
        <v>38</v>
      </c>
      <c r="C894" s="5" t="s">
        <v>169</v>
      </c>
      <c r="D894" s="266"/>
      <c r="E894" s="70">
        <v>8.1967608941623062</v>
      </c>
      <c r="F894" s="70">
        <v>7.949819807926696</v>
      </c>
      <c r="G894" s="70">
        <v>9.3631605823548902</v>
      </c>
      <c r="H894" s="70">
        <v>9.5449006259456564</v>
      </c>
      <c r="I894" s="70">
        <v>10.935975102490117</v>
      </c>
      <c r="J894" s="70">
        <v>11.435485521491906</v>
      </c>
      <c r="K894" s="69">
        <v>14.120006849232594</v>
      </c>
      <c r="L894" s="69">
        <v>12.103374772632572</v>
      </c>
      <c r="M894" s="265">
        <v>16.52683755237463</v>
      </c>
      <c r="N894" s="70">
        <v>17.903435974375821</v>
      </c>
      <c r="O894" s="70">
        <v>22.042987669010479</v>
      </c>
      <c r="P894" s="70">
        <v>37.20001149712526</v>
      </c>
      <c r="Q894" s="70">
        <v>39.281593631037829</v>
      </c>
      <c r="R894" s="70">
        <v>44.112522938596726</v>
      </c>
      <c r="S894" s="70">
        <v>47.227652361458645</v>
      </c>
      <c r="T894" s="265">
        <v>52.161194000995756</v>
      </c>
      <c r="U894" s="70">
        <v>18.248726688947009</v>
      </c>
      <c r="V894" s="70">
        <v>22.246752142997025</v>
      </c>
      <c r="W894" s="70">
        <v>37.173992918644657</v>
      </c>
      <c r="X894" s="70">
        <v>38.867375449025616</v>
      </c>
      <c r="Y894" s="70">
        <v>43.217336079332341</v>
      </c>
      <c r="Z894" s="70">
        <v>45.813390450598256</v>
      </c>
      <c r="AA894" s="70">
        <v>50.10067519213154</v>
      </c>
      <c r="BJ894" s="275"/>
    </row>
    <row r="895" spans="1:62" x14ac:dyDescent="0.25">
      <c r="A895" t="str">
        <f t="shared" si="23"/>
        <v>38. Inzameling, verwerking en verwijdering van afval; terugwinning</v>
      </c>
      <c r="B895" s="275">
        <v>38</v>
      </c>
      <c r="C895" s="5" t="s">
        <v>26</v>
      </c>
      <c r="D895" s="270"/>
      <c r="E895" s="70">
        <v>187.88103704350084</v>
      </c>
      <c r="F895" s="70">
        <v>188.78920263740787</v>
      </c>
      <c r="G895" s="70">
        <v>185.16378107306022</v>
      </c>
      <c r="H895" s="70">
        <v>201.82958326151507</v>
      </c>
      <c r="I895" s="70">
        <v>195.26012990521119</v>
      </c>
      <c r="J895" s="70">
        <v>307.55598330250729</v>
      </c>
      <c r="K895" s="69">
        <v>309.08221056693958</v>
      </c>
      <c r="L895" s="69">
        <v>335.78024198949197</v>
      </c>
      <c r="M895" s="265">
        <v>352.69505563520516</v>
      </c>
      <c r="N895" s="70">
        <v>366.36429436927153</v>
      </c>
      <c r="O895" s="70">
        <v>380.79757068536844</v>
      </c>
      <c r="P895" s="70">
        <v>404.83453495420707</v>
      </c>
      <c r="Q895" s="70">
        <v>416.38907707323386</v>
      </c>
      <c r="R895" s="70">
        <v>421.93676225975605</v>
      </c>
      <c r="S895" s="70">
        <v>424.75698295205103</v>
      </c>
      <c r="T895" s="265">
        <v>427.44013423706161</v>
      </c>
      <c r="U895" s="70">
        <v>380.91763663075915</v>
      </c>
      <c r="V895" s="70">
        <v>391.69086372480217</v>
      </c>
      <c r="W895" s="70">
        <v>411.80539177578203</v>
      </c>
      <c r="X895" s="70">
        <v>419.09632064214316</v>
      </c>
      <c r="Y895" s="70">
        <v>420.41466235858388</v>
      </c>
      <c r="Z895" s="70">
        <v>418.87869227767544</v>
      </c>
      <c r="AA895" s="70">
        <v>417.38556792549667</v>
      </c>
      <c r="BJ895" s="275"/>
    </row>
    <row r="896" spans="1:62" x14ac:dyDescent="0.25">
      <c r="A896" t="str">
        <f t="shared" si="23"/>
        <v>38. Inzameling, verwerking en verwijdering van afval; terugwinning</v>
      </c>
      <c r="B896" s="275">
        <v>38</v>
      </c>
      <c r="C896" s="5" t="s">
        <v>19</v>
      </c>
      <c r="D896" s="270"/>
      <c r="E896" s="70">
        <v>1381.4128432259481</v>
      </c>
      <c r="F896" s="70">
        <v>1272.2273207855615</v>
      </c>
      <c r="G896" s="70">
        <v>1159.215752738698</v>
      </c>
      <c r="H896" s="70">
        <v>1179.8422751072196</v>
      </c>
      <c r="I896" s="70">
        <v>1066.6231997183193</v>
      </c>
      <c r="J896" s="70">
        <v>1562.1399109774586</v>
      </c>
      <c r="K896" s="69">
        <v>1429.0390428848725</v>
      </c>
      <c r="L896" s="69">
        <v>1480.0890703195496</v>
      </c>
      <c r="M896" s="265">
        <v>1497.3976206111954</v>
      </c>
      <c r="N896" s="70">
        <v>1494.7402703418506</v>
      </c>
      <c r="O896" s="70">
        <v>1541.6147800808969</v>
      </c>
      <c r="P896" s="70">
        <v>1590.1644731303527</v>
      </c>
      <c r="Q896" s="70">
        <v>1638.5897905327708</v>
      </c>
      <c r="R896" s="70">
        <v>1680.8828834187657</v>
      </c>
      <c r="S896" s="70">
        <v>1723.9403197915835</v>
      </c>
      <c r="T896" s="265">
        <v>1764.5464643033797</v>
      </c>
      <c r="U896" s="70">
        <v>1557.2803195455847</v>
      </c>
      <c r="V896" s="70">
        <v>1589.4696828988967</v>
      </c>
      <c r="W896" s="70">
        <v>1622.5359811784765</v>
      </c>
      <c r="X896" s="70">
        <v>1654.6958987769715</v>
      </c>
      <c r="Y896" s="70">
        <v>1680.1908777561187</v>
      </c>
      <c r="Z896" s="70">
        <v>1705.7708220657714</v>
      </c>
      <c r="AA896" s="70">
        <v>1728.3944133949212</v>
      </c>
      <c r="BJ896" s="275"/>
    </row>
    <row r="897" spans="1:62" x14ac:dyDescent="0.25">
      <c r="A897" t="str">
        <f t="shared" si="23"/>
        <v>38. Inzameling, verwerking en verwijdering van afval; terugwinning</v>
      </c>
      <c r="B897" s="275">
        <v>38</v>
      </c>
      <c r="C897" s="5" t="s">
        <v>20</v>
      </c>
      <c r="D897" s="270"/>
      <c r="E897" s="267">
        <v>0.13600643570444237</v>
      </c>
      <c r="F897" s="267">
        <v>0.14839266501590007</v>
      </c>
      <c r="G897" s="267">
        <v>0.15973194000823632</v>
      </c>
      <c r="H897" s="267">
        <v>0.17106488512896653</v>
      </c>
      <c r="I897" s="267">
        <v>0.18306383168561938</v>
      </c>
      <c r="J897" s="267">
        <v>0.19688120195972975</v>
      </c>
      <c r="K897" s="333">
        <v>0.21628675025069985</v>
      </c>
      <c r="L897" s="333">
        <v>0.2268648885549823</v>
      </c>
      <c r="M897" s="268">
        <v>0.23553867775697748</v>
      </c>
      <c r="N897" s="267">
        <v>0.24510231084192516</v>
      </c>
      <c r="O897" s="267">
        <v>0.24701214311488756</v>
      </c>
      <c r="P897" s="267">
        <v>0.25458658006442647</v>
      </c>
      <c r="Q897" s="267">
        <v>0.25411428746779213</v>
      </c>
      <c r="R897" s="267">
        <v>0.25102091669918986</v>
      </c>
      <c r="S897" s="267">
        <v>0.2463872896733468</v>
      </c>
      <c r="T897" s="268">
        <v>0.24223795909268361</v>
      </c>
      <c r="U897" s="267">
        <v>0.24460441183891102</v>
      </c>
      <c r="V897" s="267">
        <v>0.24642864720164462</v>
      </c>
      <c r="W897" s="267">
        <v>0.25380354984589032</v>
      </c>
      <c r="X897" s="267">
        <v>0.25327694409100071</v>
      </c>
      <c r="Y897" s="267">
        <v>0.25021839359111642</v>
      </c>
      <c r="Z897" s="267">
        <v>0.24556563335418821</v>
      </c>
      <c r="AA897" s="267">
        <v>0.24148745488344051</v>
      </c>
      <c r="BJ897" s="275"/>
    </row>
    <row r="898" spans="1:62" x14ac:dyDescent="0.25">
      <c r="A898" t="str">
        <f t="shared" si="23"/>
        <v>38. Inzameling, verwerking en verwijdering van afval; terugwinning</v>
      </c>
      <c r="B898" s="275">
        <v>38</v>
      </c>
      <c r="C898" s="5" t="s">
        <v>29</v>
      </c>
      <c r="D898" s="270"/>
      <c r="E898" s="70">
        <v>1293.4128432259481</v>
      </c>
      <c r="F898" s="70">
        <v>1272.2273207855615</v>
      </c>
      <c r="G898" s="70">
        <v>1159.215752738698</v>
      </c>
      <c r="H898" s="70">
        <v>1179.8422751072196</v>
      </c>
      <c r="I898" s="70">
        <v>1066.6231997183193</v>
      </c>
      <c r="J898" s="70">
        <v>1485.1399109774586</v>
      </c>
      <c r="K898" s="69">
        <v>1429.0390428848725</v>
      </c>
      <c r="L898" s="69">
        <v>1480.0890703195496</v>
      </c>
      <c r="M898" s="265">
        <v>1497.3976206111954</v>
      </c>
      <c r="N898" s="70">
        <v>1494.7402703418506</v>
      </c>
      <c r="O898" s="70">
        <v>1541.6147800808969</v>
      </c>
      <c r="P898" s="70">
        <v>1590.1644731303527</v>
      </c>
      <c r="Q898" s="70">
        <v>1638.5897905327708</v>
      </c>
      <c r="R898" s="70">
        <v>1680.8828834187657</v>
      </c>
      <c r="S898" s="70">
        <v>1723.9403197915835</v>
      </c>
      <c r="T898" s="265">
        <v>1764.5464643033797</v>
      </c>
      <c r="U898" s="70">
        <v>1557.2803195455847</v>
      </c>
      <c r="V898" s="70">
        <v>1589.4696828988967</v>
      </c>
      <c r="W898" s="70">
        <v>1622.5359811784765</v>
      </c>
      <c r="X898" s="70">
        <v>1654.6958987769715</v>
      </c>
      <c r="Y898" s="70">
        <v>1680.1908777561187</v>
      </c>
      <c r="Z898" s="70">
        <v>1705.7708220657714</v>
      </c>
      <c r="AA898" s="70">
        <v>1728.3944133949212</v>
      </c>
      <c r="BJ898" s="275"/>
    </row>
    <row r="899" spans="1:62" x14ac:dyDescent="0.25">
      <c r="A899" t="str">
        <f t="shared" ref="A899:A962" si="24">VLOOKUP(B899,$AU$3:$AV$70,2)</f>
        <v>41. Bouw van gebouwen; ontwikkeling van bouwprojecten</v>
      </c>
      <c r="B899" s="275">
        <v>41</v>
      </c>
      <c r="C899" s="5" t="s">
        <v>25</v>
      </c>
      <c r="D899" s="70">
        <v>31357</v>
      </c>
      <c r="E899" s="70">
        <v>30640</v>
      </c>
      <c r="F899" s="70">
        <v>30398</v>
      </c>
      <c r="G899" s="70">
        <v>30334</v>
      </c>
      <c r="H899" s="70">
        <v>30294</v>
      </c>
      <c r="I899" s="70">
        <v>30516</v>
      </c>
      <c r="J899" s="70">
        <v>30498</v>
      </c>
      <c r="K899" s="69">
        <v>30334</v>
      </c>
      <c r="L899" s="69">
        <v>30105</v>
      </c>
      <c r="M899" s="265">
        <v>29176.448873690282</v>
      </c>
      <c r="N899" s="70">
        <v>28943.725029066882</v>
      </c>
      <c r="O899" s="70">
        <v>28712.857489441085</v>
      </c>
      <c r="P899" s="70">
        <v>28483.831448129662</v>
      </c>
      <c r="Q899" s="70">
        <v>28256.63221655384</v>
      </c>
      <c r="R899" s="70">
        <v>28031.245223297243</v>
      </c>
      <c r="S899" s="70">
        <v>27807.65601317136</v>
      </c>
      <c r="T899" s="265">
        <v>27585.850246288403</v>
      </c>
      <c r="U899" s="70">
        <v>28793.485139714176</v>
      </c>
      <c r="V899" s="70">
        <v>28415.548104572321</v>
      </c>
      <c r="W899" s="70">
        <v>28042.571788907066</v>
      </c>
      <c r="X899" s="70">
        <v>27674.491079391497</v>
      </c>
      <c r="Y899" s="70">
        <v>27311.241717362078</v>
      </c>
      <c r="Z899" s="70">
        <v>26952.760287600526</v>
      </c>
      <c r="AA899" s="70">
        <v>26598.984207263016</v>
      </c>
      <c r="BJ899" s="275"/>
    </row>
    <row r="900" spans="1:62" x14ac:dyDescent="0.25">
      <c r="A900" t="str">
        <f t="shared" si="24"/>
        <v>41. Bouw van gebouwen; ontwikkeling van bouwprojecten</v>
      </c>
      <c r="B900" s="275">
        <v>41</v>
      </c>
      <c r="C900" s="5" t="s">
        <v>154</v>
      </c>
      <c r="D900" s="266"/>
      <c r="E900" s="70">
        <v>-717</v>
      </c>
      <c r="F900" s="70">
        <v>-242</v>
      </c>
      <c r="G900" s="70">
        <v>-64</v>
      </c>
      <c r="H900" s="70">
        <v>-40</v>
      </c>
      <c r="I900" s="70">
        <v>222</v>
      </c>
      <c r="J900" s="70">
        <v>-18</v>
      </c>
      <c r="K900" s="69">
        <v>-164</v>
      </c>
      <c r="L900" s="69">
        <v>-229</v>
      </c>
      <c r="M900" s="265">
        <v>-928.5511263097178</v>
      </c>
      <c r="N900" s="70">
        <v>-232.72384462340051</v>
      </c>
      <c r="O900" s="70">
        <v>-230.86753962579678</v>
      </c>
      <c r="P900" s="70">
        <v>-229.02604131142289</v>
      </c>
      <c r="Q900" s="70">
        <v>-227.19923157582161</v>
      </c>
      <c r="R900" s="70">
        <v>-225.38699325659763</v>
      </c>
      <c r="S900" s="70">
        <v>-223.58921012588326</v>
      </c>
      <c r="T900" s="265">
        <v>-221.80576688295696</v>
      </c>
      <c r="U900" s="70">
        <v>-382.9637339761066</v>
      </c>
      <c r="V900" s="70">
        <v>-377.93703514185472</v>
      </c>
      <c r="W900" s="70">
        <v>-372.97631566525524</v>
      </c>
      <c r="X900" s="70">
        <v>-368.08070951556874</v>
      </c>
      <c r="Y900" s="70">
        <v>-363.24936202941899</v>
      </c>
      <c r="Z900" s="70">
        <v>-358.48142976155214</v>
      </c>
      <c r="AA900" s="70">
        <v>-353.77608033750948</v>
      </c>
      <c r="BJ900" s="275"/>
    </row>
    <row r="901" spans="1:62" x14ac:dyDescent="0.25">
      <c r="A901" t="str">
        <f t="shared" si="24"/>
        <v>41. Bouw van gebouwen; ontwikkeling van bouwprojecten</v>
      </c>
      <c r="B901" s="275">
        <v>41</v>
      </c>
      <c r="C901" s="5" t="s">
        <v>155</v>
      </c>
      <c r="D901" s="266"/>
      <c r="E901" s="267">
        <v>0.97713429218356351</v>
      </c>
      <c r="F901" s="267">
        <v>0.99210182767624022</v>
      </c>
      <c r="G901" s="267">
        <v>0.99789459832883742</v>
      </c>
      <c r="H901" s="267">
        <v>0.99868134766268868</v>
      </c>
      <c r="I901" s="267">
        <v>1.007328183798772</v>
      </c>
      <c r="J901" s="267">
        <v>0.999410145497444</v>
      </c>
      <c r="K901" s="333">
        <v>0.9946225982031609</v>
      </c>
      <c r="L901" s="333">
        <v>0.99245071536889296</v>
      </c>
      <c r="M901" s="268">
        <v>0.96915624891846142</v>
      </c>
      <c r="N901" s="267">
        <v>0.99202357196960811</v>
      </c>
      <c r="O901" s="267">
        <v>0.99202357196960833</v>
      </c>
      <c r="P901" s="267">
        <v>0.99202357196960822</v>
      </c>
      <c r="Q901" s="267">
        <v>0.992023571969608</v>
      </c>
      <c r="R901" s="267">
        <v>0.992023571969608</v>
      </c>
      <c r="S901" s="267">
        <v>0.99202357196960855</v>
      </c>
      <c r="T901" s="268">
        <v>0.99202357196960811</v>
      </c>
      <c r="U901" s="267">
        <v>0.98687421709084544</v>
      </c>
      <c r="V901" s="267">
        <v>0.98687421709084544</v>
      </c>
      <c r="W901" s="267">
        <v>0.98687421709084544</v>
      </c>
      <c r="X901" s="267">
        <v>0.98687421709084566</v>
      </c>
      <c r="Y901" s="267">
        <v>0.98687421709084577</v>
      </c>
      <c r="Z901" s="267">
        <v>0.986874217090845</v>
      </c>
      <c r="AA901" s="267">
        <v>0.98687421709084611</v>
      </c>
      <c r="BJ901" s="275"/>
    </row>
    <row r="902" spans="1:62" x14ac:dyDescent="0.25">
      <c r="A902" t="str">
        <f t="shared" si="24"/>
        <v>41. Bouw van gebouwen; ontwikkeling van bouwprojecten</v>
      </c>
      <c r="B902" s="275">
        <v>41</v>
      </c>
      <c r="C902" s="5" t="s">
        <v>8</v>
      </c>
      <c r="D902" s="70">
        <v>473</v>
      </c>
      <c r="E902" s="70">
        <v>361</v>
      </c>
      <c r="F902" s="70">
        <v>317</v>
      </c>
      <c r="G902" s="70">
        <v>293</v>
      </c>
      <c r="H902" s="70">
        <v>302</v>
      </c>
      <c r="I902" s="70">
        <v>303</v>
      </c>
      <c r="J902" s="70">
        <v>314</v>
      </c>
      <c r="K902" s="69">
        <v>322</v>
      </c>
      <c r="L902" s="69">
        <v>341</v>
      </c>
      <c r="M902" s="265">
        <v>256.43591660898778</v>
      </c>
      <c r="N902" s="70">
        <v>259.30492083028787</v>
      </c>
      <c r="O902" s="70">
        <v>256.67708695151316</v>
      </c>
      <c r="P902" s="70">
        <v>260.83187896565863</v>
      </c>
      <c r="Q902" s="70">
        <v>263.19216693626817</v>
      </c>
      <c r="R902" s="70">
        <v>266.57141457948461</v>
      </c>
      <c r="S902" s="70">
        <v>270.02073785660747</v>
      </c>
      <c r="T902" s="265">
        <v>263.77794692315092</v>
      </c>
      <c r="U902" s="70">
        <v>257.95893158477747</v>
      </c>
      <c r="V902" s="70">
        <v>254.01930526400506</v>
      </c>
      <c r="W902" s="70">
        <v>256.79118007877054</v>
      </c>
      <c r="X902" s="70">
        <v>257.76990053954097</v>
      </c>
      <c r="Y902" s="70">
        <v>259.7243283530118</v>
      </c>
      <c r="Z902" s="70">
        <v>261.7194421810654</v>
      </c>
      <c r="AA902" s="70">
        <v>254.34146063260027</v>
      </c>
      <c r="BJ902" s="275"/>
    </row>
    <row r="903" spans="1:62" x14ac:dyDescent="0.25">
      <c r="A903" t="str">
        <f t="shared" si="24"/>
        <v>41. Bouw van gebouwen; ontwikkeling van bouwprojecten</v>
      </c>
      <c r="B903" s="275">
        <v>41</v>
      </c>
      <c r="C903" s="5" t="s">
        <v>9</v>
      </c>
      <c r="D903" s="70">
        <v>2837</v>
      </c>
      <c r="E903" s="70">
        <v>2631</v>
      </c>
      <c r="F903" s="70">
        <v>2490</v>
      </c>
      <c r="G903" s="70">
        <v>2255</v>
      </c>
      <c r="H903" s="70">
        <v>2099</v>
      </c>
      <c r="I903" s="70">
        <v>1974</v>
      </c>
      <c r="J903" s="70">
        <v>1919</v>
      </c>
      <c r="K903" s="69">
        <v>1937</v>
      </c>
      <c r="L903" s="69">
        <v>1873</v>
      </c>
      <c r="M903" s="265">
        <v>1696.154947431887</v>
      </c>
      <c r="N903" s="70">
        <v>1715.1315236015241</v>
      </c>
      <c r="O903" s="70">
        <v>1697.7501306459139</v>
      </c>
      <c r="P903" s="70">
        <v>1725.2313474876596</v>
      </c>
      <c r="Q903" s="70">
        <v>1740.8431002079997</v>
      </c>
      <c r="R903" s="70">
        <v>1763.1946010602726</v>
      </c>
      <c r="S903" s="70">
        <v>1786.0096061467277</v>
      </c>
      <c r="T903" s="265">
        <v>1744.7176495924871</v>
      </c>
      <c r="U903" s="70">
        <v>1706.2286899105491</v>
      </c>
      <c r="V903" s="70">
        <v>1680.170652630225</v>
      </c>
      <c r="W903" s="70">
        <v>1698.5047816512199</v>
      </c>
      <c r="X903" s="70">
        <v>1704.9783738595218</v>
      </c>
      <c r="Y903" s="70">
        <v>1717.9056285477629</v>
      </c>
      <c r="Z903" s="70">
        <v>1731.1019944659697</v>
      </c>
      <c r="AA903" s="70">
        <v>1682.3014985332102</v>
      </c>
      <c r="BJ903" s="275"/>
    </row>
    <row r="904" spans="1:62" x14ac:dyDescent="0.25">
      <c r="A904" t="str">
        <f t="shared" si="24"/>
        <v>41. Bouw van gebouwen; ontwikkeling van bouwprojecten</v>
      </c>
      <c r="B904" s="275">
        <v>41</v>
      </c>
      <c r="C904" s="5" t="s">
        <v>10</v>
      </c>
      <c r="D904" s="70">
        <v>3880</v>
      </c>
      <c r="E904" s="70">
        <v>3803</v>
      </c>
      <c r="F904" s="70">
        <v>3744</v>
      </c>
      <c r="G904" s="70">
        <v>3835</v>
      </c>
      <c r="H904" s="70">
        <v>3752</v>
      </c>
      <c r="I904" s="70">
        <v>3777</v>
      </c>
      <c r="J904" s="70">
        <v>3714</v>
      </c>
      <c r="K904" s="69">
        <v>3610</v>
      </c>
      <c r="L904" s="69">
        <v>3385</v>
      </c>
      <c r="M904" s="265">
        <v>2838.9303391940148</v>
      </c>
      <c r="N904" s="70">
        <v>2870.6922828204374</v>
      </c>
      <c r="O904" s="70">
        <v>2841.6002686304332</v>
      </c>
      <c r="P904" s="70">
        <v>2887.5968094347536</v>
      </c>
      <c r="Q904" s="70">
        <v>2913.7268976751429</v>
      </c>
      <c r="R904" s="70">
        <v>2951.1376035732765</v>
      </c>
      <c r="S904" s="70">
        <v>2989.3240972228523</v>
      </c>
      <c r="T904" s="265">
        <v>2920.2119041393116</v>
      </c>
      <c r="U904" s="70">
        <v>2855.7912121910267</v>
      </c>
      <c r="V904" s="70">
        <v>2812.1767106226598</v>
      </c>
      <c r="W904" s="70">
        <v>2842.8633617444852</v>
      </c>
      <c r="X904" s="70">
        <v>2853.6985023379452</v>
      </c>
      <c r="Y904" s="70">
        <v>2875.3354262478169</v>
      </c>
      <c r="Z904" s="70">
        <v>2897.4227736502617</v>
      </c>
      <c r="AA904" s="70">
        <v>2815.7432026411461</v>
      </c>
      <c r="BJ904" s="275"/>
    </row>
    <row r="905" spans="1:62" x14ac:dyDescent="0.25">
      <c r="A905" t="str">
        <f t="shared" si="24"/>
        <v>41. Bouw van gebouwen; ontwikkeling van bouwprojecten</v>
      </c>
      <c r="B905" s="275">
        <v>41</v>
      </c>
      <c r="C905" s="5" t="s">
        <v>11</v>
      </c>
      <c r="D905" s="70">
        <v>4109</v>
      </c>
      <c r="E905" s="70">
        <v>3937</v>
      </c>
      <c r="F905" s="70">
        <v>3855</v>
      </c>
      <c r="G905" s="70">
        <v>3785</v>
      </c>
      <c r="H905" s="70">
        <v>3808</v>
      </c>
      <c r="I905" s="70">
        <v>3821</v>
      </c>
      <c r="J905" s="70">
        <v>3859</v>
      </c>
      <c r="K905" s="69">
        <v>3835</v>
      </c>
      <c r="L905" s="69">
        <v>3919</v>
      </c>
      <c r="M905" s="265">
        <v>3884.4355901758645</v>
      </c>
      <c r="N905" s="70">
        <v>3743.70460206811</v>
      </c>
      <c r="O905" s="70">
        <v>3559.224697248434</v>
      </c>
      <c r="P905" s="70">
        <v>3370.9808127434626</v>
      </c>
      <c r="Q905" s="70">
        <v>3129.2041507385247</v>
      </c>
      <c r="R905" s="70">
        <v>2977.5363516990055</v>
      </c>
      <c r="S905" s="70">
        <v>3000.875674684462</v>
      </c>
      <c r="T905" s="265">
        <v>3025.6030347806663</v>
      </c>
      <c r="U905" s="70">
        <v>3724.271935242431</v>
      </c>
      <c r="V905" s="70">
        <v>3522.3704445591038</v>
      </c>
      <c r="W905" s="70">
        <v>3318.7589813024993</v>
      </c>
      <c r="X905" s="70">
        <v>3064.7365082833553</v>
      </c>
      <c r="Y905" s="70">
        <v>2901.05610277696</v>
      </c>
      <c r="Z905" s="70">
        <v>2908.6192189068879</v>
      </c>
      <c r="AA905" s="70">
        <v>2917.3640334107909</v>
      </c>
      <c r="BJ905" s="275"/>
    </row>
    <row r="906" spans="1:62" x14ac:dyDescent="0.25">
      <c r="A906" t="str">
        <f t="shared" si="24"/>
        <v>41. Bouw van gebouwen; ontwikkeling van bouwprojecten</v>
      </c>
      <c r="B906" s="275">
        <v>41</v>
      </c>
      <c r="C906" s="5" t="s">
        <v>12</v>
      </c>
      <c r="D906" s="70">
        <v>3636</v>
      </c>
      <c r="E906" s="70">
        <v>3679</v>
      </c>
      <c r="F906" s="70">
        <v>3720</v>
      </c>
      <c r="G906" s="70">
        <v>3853</v>
      </c>
      <c r="H906" s="70">
        <v>3842</v>
      </c>
      <c r="I906" s="70">
        <v>3927</v>
      </c>
      <c r="J906" s="70">
        <v>3879</v>
      </c>
      <c r="K906" s="69">
        <v>3825</v>
      </c>
      <c r="L906" s="69">
        <v>3728</v>
      </c>
      <c r="M906" s="265">
        <v>3730.1333050714925</v>
      </c>
      <c r="N906" s="70">
        <v>3698.4772713100501</v>
      </c>
      <c r="O906" s="70">
        <v>3733.1299358556007</v>
      </c>
      <c r="P906" s="70">
        <v>3731.0574104168995</v>
      </c>
      <c r="Q906" s="70">
        <v>3831.5858531613476</v>
      </c>
      <c r="R906" s="70">
        <v>3797.7924100113023</v>
      </c>
      <c r="S906" s="70">
        <v>3660.200457182752</v>
      </c>
      <c r="T906" s="265">
        <v>3479.835416738857</v>
      </c>
      <c r="U906" s="70">
        <v>3679.2793686400555</v>
      </c>
      <c r="V906" s="70">
        <v>3694.4749686419559</v>
      </c>
      <c r="W906" s="70">
        <v>3673.2574222215408</v>
      </c>
      <c r="X906" s="70">
        <v>3752.6477925814402</v>
      </c>
      <c r="Y906" s="70">
        <v>3700.2432705335623</v>
      </c>
      <c r="Z906" s="70">
        <v>3547.6742620911637</v>
      </c>
      <c r="AA906" s="70">
        <v>3355.3465442365728</v>
      </c>
      <c r="BJ906" s="275"/>
    </row>
    <row r="907" spans="1:62" x14ac:dyDescent="0.25">
      <c r="A907" t="str">
        <f t="shared" si="24"/>
        <v>41. Bouw van gebouwen; ontwikkeling van bouwprojecten</v>
      </c>
      <c r="B907" s="275">
        <v>41</v>
      </c>
      <c r="C907" s="5" t="s">
        <v>13</v>
      </c>
      <c r="D907" s="70">
        <v>3807</v>
      </c>
      <c r="E907" s="70">
        <v>3704</v>
      </c>
      <c r="F907" s="70">
        <v>3661</v>
      </c>
      <c r="G907" s="70">
        <v>3569</v>
      </c>
      <c r="H907" s="70">
        <v>3558</v>
      </c>
      <c r="I907" s="70">
        <v>3550</v>
      </c>
      <c r="J907" s="70">
        <v>3641</v>
      </c>
      <c r="K907" s="69">
        <v>3730</v>
      </c>
      <c r="L907" s="69">
        <v>3767</v>
      </c>
      <c r="M907" s="265">
        <v>3782.8947315910523</v>
      </c>
      <c r="N907" s="70">
        <v>3792.6239328251777</v>
      </c>
      <c r="O907" s="70">
        <v>3736.08960546648</v>
      </c>
      <c r="P907" s="70">
        <v>3694.7191308208412</v>
      </c>
      <c r="Q907" s="70">
        <v>3644.8461496773425</v>
      </c>
      <c r="R907" s="70">
        <v>3646.9318709155177</v>
      </c>
      <c r="S907" s="70">
        <v>3615.9819318679183</v>
      </c>
      <c r="T907" s="265">
        <v>3649.8616611986345</v>
      </c>
      <c r="U907" s="70">
        <v>3772.9373375631008</v>
      </c>
      <c r="V907" s="70">
        <v>3697.4039921371796</v>
      </c>
      <c r="W907" s="70">
        <v>3637.4820801256747</v>
      </c>
      <c r="X907" s="70">
        <v>3569.7552872527713</v>
      </c>
      <c r="Y907" s="70">
        <v>3553.2576972550637</v>
      </c>
      <c r="Z907" s="70">
        <v>3504.8151547821049</v>
      </c>
      <c r="AA907" s="70">
        <v>3519.2902092252675</v>
      </c>
      <c r="BJ907" s="275"/>
    </row>
    <row r="908" spans="1:62" x14ac:dyDescent="0.25">
      <c r="A908" t="str">
        <f t="shared" si="24"/>
        <v>41. Bouw van gebouwen; ontwikkeling van bouwprojecten</v>
      </c>
      <c r="B908" s="275">
        <v>41</v>
      </c>
      <c r="C908" s="5" t="s">
        <v>14</v>
      </c>
      <c r="D908" s="70">
        <v>4304</v>
      </c>
      <c r="E908" s="70">
        <v>4154</v>
      </c>
      <c r="F908" s="70">
        <v>3994</v>
      </c>
      <c r="G908" s="70">
        <v>3883</v>
      </c>
      <c r="H908" s="70">
        <v>3862</v>
      </c>
      <c r="I908" s="70">
        <v>3793</v>
      </c>
      <c r="J908" s="70">
        <v>3701</v>
      </c>
      <c r="K908" s="69">
        <v>3668</v>
      </c>
      <c r="L908" s="69">
        <v>3590</v>
      </c>
      <c r="M908" s="265">
        <v>3539.9930698783637</v>
      </c>
      <c r="N908" s="70">
        <v>3492.3456334664033</v>
      </c>
      <c r="O908" s="70">
        <v>3554.56320266589</v>
      </c>
      <c r="P908" s="70">
        <v>3642.6670005886494</v>
      </c>
      <c r="Q908" s="70">
        <v>3682.9762462002545</v>
      </c>
      <c r="R908" s="70">
        <v>3698.5164423482697</v>
      </c>
      <c r="S908" s="70">
        <v>3708.0286316341171</v>
      </c>
      <c r="T908" s="265">
        <v>3652.7553147355256</v>
      </c>
      <c r="U908" s="70">
        <v>3474.2177103664403</v>
      </c>
      <c r="V908" s="70">
        <v>3517.7572177634693</v>
      </c>
      <c r="W908" s="70">
        <v>3586.2363198261901</v>
      </c>
      <c r="X908" s="70">
        <v>3607.0998302256403</v>
      </c>
      <c r="Y908" s="70">
        <v>3603.5172803760993</v>
      </c>
      <c r="Z908" s="70">
        <v>3594.0320464499237</v>
      </c>
      <c r="AA908" s="70">
        <v>3522.0803441691569</v>
      </c>
      <c r="BJ908" s="275"/>
    </row>
    <row r="909" spans="1:62" x14ac:dyDescent="0.25">
      <c r="A909" t="str">
        <f t="shared" si="24"/>
        <v>41. Bouw van gebouwen; ontwikkeling van bouwprojecten</v>
      </c>
      <c r="B909" s="275">
        <v>41</v>
      </c>
      <c r="C909" s="5" t="s">
        <v>15</v>
      </c>
      <c r="D909" s="70">
        <v>4158</v>
      </c>
      <c r="E909" s="70">
        <v>4182</v>
      </c>
      <c r="F909" s="70">
        <v>4175</v>
      </c>
      <c r="G909" s="70">
        <v>4154</v>
      </c>
      <c r="H909" s="70">
        <v>4190</v>
      </c>
      <c r="I909" s="70">
        <v>4168</v>
      </c>
      <c r="J909" s="70">
        <v>4051</v>
      </c>
      <c r="K909" s="69">
        <v>3890</v>
      </c>
      <c r="L909" s="69">
        <v>3797</v>
      </c>
      <c r="M909" s="265">
        <v>3727.586560057433</v>
      </c>
      <c r="N909" s="70">
        <v>3644.1204310944177</v>
      </c>
      <c r="O909" s="70">
        <v>3547.3262121623493</v>
      </c>
      <c r="P909" s="70">
        <v>3491.4772978835713</v>
      </c>
      <c r="Q909" s="70">
        <v>3432.4731706720681</v>
      </c>
      <c r="R909" s="70">
        <v>3385.8856236190336</v>
      </c>
      <c r="S909" s="70">
        <v>3341.0016698391801</v>
      </c>
      <c r="T909" s="265">
        <v>3401.021410740394</v>
      </c>
      <c r="U909" s="70">
        <v>3625.2046816597563</v>
      </c>
      <c r="V909" s="70">
        <v>3510.5951632078991</v>
      </c>
      <c r="W909" s="70">
        <v>3437.3887850564574</v>
      </c>
      <c r="X909" s="70">
        <v>3361.7576013310168</v>
      </c>
      <c r="Y909" s="70">
        <v>3298.9166181295768</v>
      </c>
      <c r="Z909" s="70">
        <v>3238.288659964574</v>
      </c>
      <c r="AA909" s="70">
        <v>3279.3520585800588</v>
      </c>
      <c r="BJ909" s="275"/>
    </row>
    <row r="910" spans="1:62" x14ac:dyDescent="0.25">
      <c r="A910" t="str">
        <f t="shared" si="24"/>
        <v>41. Bouw van gebouwen; ontwikkeling van bouwprojecten</v>
      </c>
      <c r="B910" s="275">
        <v>41</v>
      </c>
      <c r="C910" s="5" t="s">
        <v>16</v>
      </c>
      <c r="D910" s="70">
        <v>2907</v>
      </c>
      <c r="E910" s="70">
        <v>2913</v>
      </c>
      <c r="F910" s="70">
        <v>3070</v>
      </c>
      <c r="G910" s="70">
        <v>3347</v>
      </c>
      <c r="H910" s="70">
        <v>3523</v>
      </c>
      <c r="I910" s="70">
        <v>3749</v>
      </c>
      <c r="J910" s="70">
        <v>3805</v>
      </c>
      <c r="K910" s="69">
        <v>3873</v>
      </c>
      <c r="L910" s="69">
        <v>3919</v>
      </c>
      <c r="M910" s="265">
        <v>3755.621347719828</v>
      </c>
      <c r="N910" s="70">
        <v>3650.1623656201973</v>
      </c>
      <c r="O910" s="70">
        <v>3493.3905718681781</v>
      </c>
      <c r="P910" s="70">
        <v>3359.7328461363904</v>
      </c>
      <c r="Q910" s="70">
        <v>3286.9064741437828</v>
      </c>
      <c r="R910" s="70">
        <v>3230.7783257590449</v>
      </c>
      <c r="S910" s="70">
        <v>3163.1066513794535</v>
      </c>
      <c r="T910" s="265">
        <v>3077.2776676923181</v>
      </c>
      <c r="U910" s="70">
        <v>3631.2152539619901</v>
      </c>
      <c r="V910" s="70">
        <v>3457.2180034496432</v>
      </c>
      <c r="W910" s="70">
        <v>3307.6852635116725</v>
      </c>
      <c r="X910" s="70">
        <v>3219.1898595826406</v>
      </c>
      <c r="Y910" s="70">
        <v>3147.793367263067</v>
      </c>
      <c r="Z910" s="70">
        <v>3065.8626997674191</v>
      </c>
      <c r="AA910" s="70">
        <v>2967.1900395864768</v>
      </c>
      <c r="BJ910" s="275"/>
    </row>
    <row r="911" spans="1:62" x14ac:dyDescent="0.25">
      <c r="A911" t="str">
        <f t="shared" si="24"/>
        <v>41. Bouw van gebouwen; ontwikkeling van bouwprojecten</v>
      </c>
      <c r="B911" s="275">
        <v>41</v>
      </c>
      <c r="C911" s="5" t="s">
        <v>17</v>
      </c>
      <c r="D911" s="70">
        <v>1090</v>
      </c>
      <c r="E911" s="70">
        <v>1110</v>
      </c>
      <c r="F911" s="70">
        <v>1183</v>
      </c>
      <c r="G911" s="70">
        <v>1148</v>
      </c>
      <c r="H911" s="70">
        <v>1147</v>
      </c>
      <c r="I911" s="70">
        <v>1225</v>
      </c>
      <c r="J911" s="70">
        <v>1365</v>
      </c>
      <c r="K911" s="69">
        <v>1406</v>
      </c>
      <c r="L911" s="69">
        <v>1555</v>
      </c>
      <c r="M911" s="265">
        <v>1705.2032787130183</v>
      </c>
      <c r="N911" s="70">
        <v>1802.5823581517518</v>
      </c>
      <c r="O911" s="70">
        <v>1856.4294285792466</v>
      </c>
      <c r="P911" s="70">
        <v>1875.1753062266507</v>
      </c>
      <c r="Q911" s="70">
        <v>1823.9730741290075</v>
      </c>
      <c r="R911" s="70">
        <v>1751.984224988445</v>
      </c>
      <c r="S911" s="70">
        <v>1705.0731994538878</v>
      </c>
      <c r="T911" s="265">
        <v>1632.5309608977259</v>
      </c>
      <c r="U911" s="70">
        <v>1793.2255882900326</v>
      </c>
      <c r="V911" s="70">
        <v>1837.206894156606</v>
      </c>
      <c r="W911" s="70">
        <v>1846.1258710017937</v>
      </c>
      <c r="X911" s="70">
        <v>1786.3957099410379</v>
      </c>
      <c r="Y911" s="70">
        <v>1706.9831993727005</v>
      </c>
      <c r="Z911" s="70">
        <v>1652.6538301511291</v>
      </c>
      <c r="AA911" s="70">
        <v>1574.1282164260658</v>
      </c>
      <c r="BJ911" s="275"/>
    </row>
    <row r="912" spans="1:62" x14ac:dyDescent="0.25">
      <c r="A912" t="str">
        <f t="shared" si="24"/>
        <v>41. Bouw van gebouwen; ontwikkeling van bouwprojecten</v>
      </c>
      <c r="B912" s="275">
        <v>41</v>
      </c>
      <c r="C912" s="5" t="s">
        <v>156</v>
      </c>
      <c r="D912" s="70">
        <v>156</v>
      </c>
      <c r="E912" s="70">
        <v>166</v>
      </c>
      <c r="F912" s="70">
        <v>189</v>
      </c>
      <c r="G912" s="70">
        <v>212</v>
      </c>
      <c r="H912" s="70">
        <v>211</v>
      </c>
      <c r="I912" s="70">
        <v>229</v>
      </c>
      <c r="J912" s="70">
        <v>250</v>
      </c>
      <c r="K912" s="69">
        <v>238</v>
      </c>
      <c r="L912" s="69">
        <v>231</v>
      </c>
      <c r="M912" s="265">
        <v>259.05978724832897</v>
      </c>
      <c r="N912" s="70">
        <v>274.57970727851631</v>
      </c>
      <c r="O912" s="70">
        <v>436.67634936705161</v>
      </c>
      <c r="P912" s="70">
        <v>444.36160742511618</v>
      </c>
      <c r="Q912" s="70">
        <v>506.90493301210523</v>
      </c>
      <c r="R912" s="70">
        <v>560.91635474360282</v>
      </c>
      <c r="S912" s="70">
        <v>568.03335590340043</v>
      </c>
      <c r="T912" s="265">
        <v>738.25727884933031</v>
      </c>
      <c r="U912" s="70">
        <v>273.15443030402207</v>
      </c>
      <c r="V912" s="70">
        <v>432.15475213957961</v>
      </c>
      <c r="W912" s="70">
        <v>437.47774238676709</v>
      </c>
      <c r="X912" s="70">
        <v>496.46171345659167</v>
      </c>
      <c r="Y912" s="70">
        <v>546.50879850646095</v>
      </c>
      <c r="Z912" s="70">
        <v>550.57020519003413</v>
      </c>
      <c r="AA912" s="70">
        <v>711.84659982167409</v>
      </c>
      <c r="BJ912" s="275"/>
    </row>
    <row r="913" spans="1:62" x14ac:dyDescent="0.25">
      <c r="A913" t="str">
        <f t="shared" si="24"/>
        <v>41. Bouw van gebouwen; ontwikkeling van bouwprojecten</v>
      </c>
      <c r="B913" s="275">
        <v>41</v>
      </c>
      <c r="C913" s="5" t="s">
        <v>6</v>
      </c>
      <c r="D913" s="70">
        <v>4153</v>
      </c>
      <c r="E913" s="70">
        <v>4189</v>
      </c>
      <c r="F913" s="70">
        <v>4442</v>
      </c>
      <c r="G913" s="70">
        <v>4707</v>
      </c>
      <c r="H913" s="70">
        <v>4881</v>
      </c>
      <c r="I913" s="70">
        <v>5203</v>
      </c>
      <c r="J913" s="70">
        <v>5420</v>
      </c>
      <c r="K913" s="69">
        <v>5517</v>
      </c>
      <c r="L913" s="69">
        <v>5705</v>
      </c>
      <c r="M913" s="265">
        <v>5719.8844136811749</v>
      </c>
      <c r="N913" s="70">
        <v>5727.3244310504651</v>
      </c>
      <c r="O913" s="70">
        <v>5786.4963498144762</v>
      </c>
      <c r="P913" s="70">
        <v>5679.269759788157</v>
      </c>
      <c r="Q913" s="70">
        <v>5617.7844812848953</v>
      </c>
      <c r="R913" s="70">
        <v>5543.6789054910923</v>
      </c>
      <c r="S913" s="70">
        <v>5436.213206736742</v>
      </c>
      <c r="T913" s="265">
        <v>5448.0659074393752</v>
      </c>
      <c r="U913" s="70">
        <v>5697.5952725560446</v>
      </c>
      <c r="V913" s="70">
        <v>5726.5796497458286</v>
      </c>
      <c r="W913" s="70">
        <v>5591.2888769002329</v>
      </c>
      <c r="X913" s="70">
        <v>5502.0472829802702</v>
      </c>
      <c r="Y913" s="70">
        <v>5401.2853651422283</v>
      </c>
      <c r="Z913" s="70">
        <v>5269.0867351085826</v>
      </c>
      <c r="AA913" s="70">
        <v>5253.1648558342167</v>
      </c>
      <c r="BJ913" s="275"/>
    </row>
    <row r="914" spans="1:62" x14ac:dyDescent="0.25">
      <c r="A914" t="str">
        <f t="shared" si="24"/>
        <v>41. Bouw van gebouwen; ontwikkeling van bouwprojecten</v>
      </c>
      <c r="B914" s="275">
        <v>41</v>
      </c>
      <c r="C914" s="5" t="s">
        <v>157</v>
      </c>
      <c r="D914" s="267">
        <v>0.99839793147663281</v>
      </c>
      <c r="E914" s="266"/>
      <c r="F914" s="266"/>
      <c r="G914" s="266"/>
      <c r="H914" s="266"/>
      <c r="I914" s="266"/>
      <c r="J914" s="266"/>
      <c r="K914" s="334"/>
      <c r="L914" s="334"/>
      <c r="M914" s="269"/>
      <c r="N914" s="266"/>
      <c r="O914" s="266"/>
      <c r="P914" s="266"/>
      <c r="Q914" s="266"/>
      <c r="R914" s="266"/>
      <c r="S914" s="266"/>
      <c r="T914" s="269"/>
      <c r="U914" s="266"/>
      <c r="V914" s="266"/>
      <c r="W914" s="266"/>
      <c r="X914" s="266"/>
      <c r="Y914" s="266"/>
      <c r="Z914" s="266"/>
      <c r="AA914" s="266"/>
      <c r="BJ914" s="275"/>
    </row>
    <row r="915" spans="1:62" x14ac:dyDescent="0.25">
      <c r="A915" t="str">
        <f t="shared" si="24"/>
        <v>41. Bouw van gebouwen; ontwikkeling van bouwprojecten</v>
      </c>
      <c r="B915" s="275">
        <v>41</v>
      </c>
      <c r="C915" s="5" t="s">
        <v>158</v>
      </c>
      <c r="D915" s="266"/>
      <c r="E915" s="267">
        <v>1.0631819646534646E-2</v>
      </c>
      <c r="F915" s="267">
        <v>3.1480519001962914E-3</v>
      </c>
      <c r="G915" s="267">
        <v>2.5166657389769087E-4</v>
      </c>
      <c r="H915" s="267">
        <v>-1.4170809302793685E-4</v>
      </c>
      <c r="I915" s="267">
        <v>-4.465126161069588E-3</v>
      </c>
      <c r="J915" s="267">
        <v>-5.0610701040559869E-4</v>
      </c>
      <c r="K915" s="333">
        <v>1.8876666367359518E-3</v>
      </c>
      <c r="L915" s="333">
        <v>2.973608053869925E-3</v>
      </c>
      <c r="M915" s="268">
        <v>1.4620841279085695E-2</v>
      </c>
      <c r="N915" s="267">
        <v>3.1871797535123481E-3</v>
      </c>
      <c r="O915" s="267">
        <v>3.187179753512237E-3</v>
      </c>
      <c r="P915" s="267">
        <v>3.1871797535122925E-3</v>
      </c>
      <c r="Q915" s="267">
        <v>3.1871797535124036E-3</v>
      </c>
      <c r="R915" s="267">
        <v>3.1871797535124036E-3</v>
      </c>
      <c r="S915" s="267">
        <v>3.187179753512126E-3</v>
      </c>
      <c r="T915" s="268">
        <v>3.1871797535123481E-3</v>
      </c>
      <c r="U915" s="267">
        <v>5.7618571928936824E-3</v>
      </c>
      <c r="V915" s="267">
        <v>5.7618571928936824E-3</v>
      </c>
      <c r="W915" s="267">
        <v>5.7618571928936824E-3</v>
      </c>
      <c r="X915" s="267">
        <v>5.7618571928935713E-3</v>
      </c>
      <c r="Y915" s="267">
        <v>5.7618571928935158E-3</v>
      </c>
      <c r="Z915" s="267">
        <v>5.7618571928939044E-3</v>
      </c>
      <c r="AA915" s="267">
        <v>5.7618571928933493E-3</v>
      </c>
      <c r="BJ915" s="275"/>
    </row>
    <row r="916" spans="1:62" x14ac:dyDescent="0.25">
      <c r="A916" t="str">
        <f t="shared" si="24"/>
        <v>41. Bouw van gebouwen; ontwikkeling van bouwprojecten</v>
      </c>
      <c r="B916" s="275">
        <v>41</v>
      </c>
      <c r="C916" s="5" t="s">
        <v>159</v>
      </c>
      <c r="D916" s="270"/>
      <c r="E916" s="70">
        <v>246.10881364609423</v>
      </c>
      <c r="F916" s="70">
        <v>185.13193643181717</v>
      </c>
      <c r="G916" s="70">
        <v>161.64922493435017</v>
      </c>
      <c r="H916" s="70">
        <v>149.29553903257374</v>
      </c>
      <c r="I916" s="70">
        <v>152.57573657566053</v>
      </c>
      <c r="J916" s="70">
        <v>154.28053704909203</v>
      </c>
      <c r="K916" s="69">
        <v>160.63312556353546</v>
      </c>
      <c r="L916" s="69">
        <v>165.07536240847773</v>
      </c>
      <c r="M916" s="265">
        <v>178.78754063318647</v>
      </c>
      <c r="N916" s="70">
        <v>131.51828257499068</v>
      </c>
      <c r="O916" s="70">
        <v>132.98970870310646</v>
      </c>
      <c r="P916" s="70">
        <v>131.64197160294117</v>
      </c>
      <c r="Q916" s="70">
        <v>133.77283968640822</v>
      </c>
      <c r="R916" s="70">
        <v>134.98336052288803</v>
      </c>
      <c r="S916" s="70">
        <v>136.7164751829107</v>
      </c>
      <c r="T916" s="265">
        <v>138.485529531662</v>
      </c>
      <c r="U916" s="70">
        <v>132.17852234413093</v>
      </c>
      <c r="V916" s="70">
        <v>132.9635522715682</v>
      </c>
      <c r="W916" s="70">
        <v>130.9328929452393</v>
      </c>
      <c r="X916" s="70">
        <v>132.36164100043962</v>
      </c>
      <c r="Y916" s="70">
        <v>132.8661172298356</v>
      </c>
      <c r="Z916" s="70">
        <v>133.8735165981806</v>
      </c>
      <c r="AA916" s="70">
        <v>134.90188735524009</v>
      </c>
      <c r="BJ916" s="275"/>
    </row>
    <row r="917" spans="1:62" x14ac:dyDescent="0.25">
      <c r="A917" t="str">
        <f t="shared" si="24"/>
        <v>41. Bouw van gebouwen; ontwikkeling van bouwprojecten</v>
      </c>
      <c r="B917" s="275">
        <v>41</v>
      </c>
      <c r="C917" s="5" t="s">
        <v>160</v>
      </c>
      <c r="D917" s="270"/>
      <c r="E917" s="70">
        <v>866.08654319463562</v>
      </c>
      <c r="F917" s="70">
        <v>783.50854866850841</v>
      </c>
      <c r="G917" s="70">
        <v>734.30692345069997</v>
      </c>
      <c r="H917" s="70">
        <v>664.11780453625477</v>
      </c>
      <c r="I917" s="70">
        <v>609.09954535172108</v>
      </c>
      <c r="J917" s="70">
        <v>580.64145088501982</v>
      </c>
      <c r="K917" s="69">
        <v>569.05714922174855</v>
      </c>
      <c r="L917" s="69">
        <v>576.49830856799372</v>
      </c>
      <c r="M917" s="265">
        <v>579.26561989476943</v>
      </c>
      <c r="N917" s="70">
        <v>505.1792141765066</v>
      </c>
      <c r="O917" s="70">
        <v>510.83115762168092</v>
      </c>
      <c r="P917" s="70">
        <v>505.6543201824465</v>
      </c>
      <c r="Q917" s="70">
        <v>513.83926787826135</v>
      </c>
      <c r="R917" s="70">
        <v>518.48903940009109</v>
      </c>
      <c r="S917" s="70">
        <v>525.14616329865476</v>
      </c>
      <c r="T917" s="265">
        <v>531.94133632129626</v>
      </c>
      <c r="U917" s="70">
        <v>509.54626605335454</v>
      </c>
      <c r="V917" s="70">
        <v>512.57254491600042</v>
      </c>
      <c r="W917" s="70">
        <v>504.74438298010426</v>
      </c>
      <c r="X917" s="70">
        <v>510.25218578911807</v>
      </c>
      <c r="Y917" s="70">
        <v>512.19693425840535</v>
      </c>
      <c r="Z917" s="70">
        <v>516.08044405607359</v>
      </c>
      <c r="AA917" s="70">
        <v>520.04479824981934</v>
      </c>
      <c r="BJ917" s="275"/>
    </row>
    <row r="918" spans="1:62" x14ac:dyDescent="0.25">
      <c r="A918" t="str">
        <f t="shared" si="24"/>
        <v>41. Bouw van gebouwen; ontwikkeling van bouwprojecten</v>
      </c>
      <c r="B918" s="275">
        <v>41</v>
      </c>
      <c r="C918" s="5" t="s">
        <v>161</v>
      </c>
      <c r="D918" s="270"/>
      <c r="E918" s="70">
        <v>913.63771592140426</v>
      </c>
      <c r="F918" s="70">
        <v>867.04547704652589</v>
      </c>
      <c r="G918" s="70">
        <v>842.75000803257751</v>
      </c>
      <c r="H918" s="70">
        <v>861.72492332459842</v>
      </c>
      <c r="I918" s="70">
        <v>826.85334957139185</v>
      </c>
      <c r="J918" s="70">
        <v>847.31598221136142</v>
      </c>
      <c r="K918" s="69">
        <v>842.07330771441571</v>
      </c>
      <c r="L918" s="69">
        <v>822.41368977838488</v>
      </c>
      <c r="M918" s="265">
        <v>810.58110327617328</v>
      </c>
      <c r="N918" s="70">
        <v>647.35844129414886</v>
      </c>
      <c r="O918" s="70">
        <v>654.60108548115284</v>
      </c>
      <c r="P918" s="70">
        <v>647.96726262888285</v>
      </c>
      <c r="Q918" s="70">
        <v>658.45580775058602</v>
      </c>
      <c r="R918" s="70">
        <v>664.41422559573095</v>
      </c>
      <c r="S918" s="70">
        <v>672.94495138479795</v>
      </c>
      <c r="T918" s="265">
        <v>681.65257927766777</v>
      </c>
      <c r="U918" s="70">
        <v>654.66777119044696</v>
      </c>
      <c r="V918" s="70">
        <v>658.55595047857025</v>
      </c>
      <c r="W918" s="70">
        <v>648.498286104371</v>
      </c>
      <c r="X918" s="70">
        <v>655.57474064707981</v>
      </c>
      <c r="Y918" s="70">
        <v>658.07336389433749</v>
      </c>
      <c r="Z918" s="70">
        <v>663.06291807815649</v>
      </c>
      <c r="AA918" s="70">
        <v>668.15634157496834</v>
      </c>
      <c r="BJ918" s="275"/>
    </row>
    <row r="919" spans="1:62" x14ac:dyDescent="0.25">
      <c r="A919" t="str">
        <f t="shared" si="24"/>
        <v>41. Bouw van gebouwen; ontwikkeling van bouwprojecten</v>
      </c>
      <c r="B919" s="275">
        <v>41</v>
      </c>
      <c r="C919" s="5" t="s">
        <v>162</v>
      </c>
      <c r="D919" s="270"/>
      <c r="E919" s="70">
        <v>857.52659869224988</v>
      </c>
      <c r="F919" s="70">
        <v>792.16751347718719</v>
      </c>
      <c r="G919" s="70">
        <v>764.5026500750073</v>
      </c>
      <c r="H919" s="70">
        <v>749.13170737437713</v>
      </c>
      <c r="I919" s="70">
        <v>737.22031876086783</v>
      </c>
      <c r="J919" s="70">
        <v>754.86450198174487</v>
      </c>
      <c r="K919" s="69">
        <v>771.6092325795754</v>
      </c>
      <c r="L919" s="69">
        <v>770.97500434032463</v>
      </c>
      <c r="M919" s="265">
        <v>833.50757793784283</v>
      </c>
      <c r="N919" s="70">
        <v>781.74296822184908</v>
      </c>
      <c r="O919" s="70">
        <v>753.42084578985623</v>
      </c>
      <c r="P919" s="70">
        <v>716.29425042661899</v>
      </c>
      <c r="Q919" s="70">
        <v>678.4101538554969</v>
      </c>
      <c r="R919" s="70">
        <v>629.75258159956104</v>
      </c>
      <c r="S919" s="70">
        <v>599.22942510684038</v>
      </c>
      <c r="T919" s="265">
        <v>603.92646569443207</v>
      </c>
      <c r="U919" s="70">
        <v>791.74413690060476</v>
      </c>
      <c r="V919" s="70">
        <v>759.09881899165816</v>
      </c>
      <c r="W919" s="70">
        <v>717.94629688926977</v>
      </c>
      <c r="X919" s="70">
        <v>676.4452400441304</v>
      </c>
      <c r="Y919" s="70">
        <v>624.66917142748127</v>
      </c>
      <c r="Z919" s="70">
        <v>591.30705269060434</v>
      </c>
      <c r="AA919" s="70">
        <v>592.84860299142724</v>
      </c>
      <c r="BJ919" s="275"/>
    </row>
    <row r="920" spans="1:62" x14ac:dyDescent="0.25">
      <c r="A920" t="str">
        <f t="shared" si="24"/>
        <v>41. Bouw van gebouwen; ontwikkeling van bouwprojecten</v>
      </c>
      <c r="B920" s="275">
        <v>41</v>
      </c>
      <c r="C920" s="5" t="s">
        <v>163</v>
      </c>
      <c r="D920" s="270"/>
      <c r="E920" s="70">
        <v>679.65542711853993</v>
      </c>
      <c r="F920" s="70">
        <v>660.16037477835766</v>
      </c>
      <c r="G920" s="70">
        <v>656.74286821582143</v>
      </c>
      <c r="H920" s="70">
        <v>678.70751860069038</v>
      </c>
      <c r="I920" s="70">
        <v>660.15929190504767</v>
      </c>
      <c r="J920" s="70">
        <v>690.31165417840089</v>
      </c>
      <c r="K920" s="69">
        <v>691.1593737623441</v>
      </c>
      <c r="L920" s="69">
        <v>685.69139146345208</v>
      </c>
      <c r="M920" s="265">
        <v>711.72350177098986</v>
      </c>
      <c r="N920" s="70">
        <v>669.48169569381434</v>
      </c>
      <c r="O920" s="70">
        <v>663.80009307314174</v>
      </c>
      <c r="P920" s="70">
        <v>670.01952887419554</v>
      </c>
      <c r="Q920" s="70">
        <v>669.64755346967524</v>
      </c>
      <c r="R920" s="70">
        <v>687.69032749668054</v>
      </c>
      <c r="S920" s="70">
        <v>681.62510414590406</v>
      </c>
      <c r="T920" s="265">
        <v>656.93019746033394</v>
      </c>
      <c r="U920" s="70">
        <v>679.08558576026689</v>
      </c>
      <c r="V920" s="70">
        <v>669.82742462087674</v>
      </c>
      <c r="W920" s="70">
        <v>672.59384396418534</v>
      </c>
      <c r="X920" s="70">
        <v>668.73110535382114</v>
      </c>
      <c r="Y920" s="70">
        <v>683.18443764794483</v>
      </c>
      <c r="Z920" s="70">
        <v>673.64398623754073</v>
      </c>
      <c r="AA920" s="70">
        <v>645.86819218586118</v>
      </c>
      <c r="BJ920" s="275"/>
    </row>
    <row r="921" spans="1:62" x14ac:dyDescent="0.25">
      <c r="A921" t="str">
        <f t="shared" si="24"/>
        <v>41. Bouw van gebouwen; ontwikkeling van bouwprojecten</v>
      </c>
      <c r="B921" s="275">
        <v>41</v>
      </c>
      <c r="C921" s="5" t="s">
        <v>164</v>
      </c>
      <c r="D921" s="270"/>
      <c r="E921" s="70">
        <v>623.77749317979897</v>
      </c>
      <c r="F921" s="70">
        <v>579.18105275140181</v>
      </c>
      <c r="G921" s="70">
        <v>561.85363194970864</v>
      </c>
      <c r="H921" s="70">
        <v>546.33043871964526</v>
      </c>
      <c r="I921" s="70">
        <v>529.26387446921672</v>
      </c>
      <c r="J921" s="70">
        <v>542.12836687910101</v>
      </c>
      <c r="K921" s="69">
        <v>564.74090838637107</v>
      </c>
      <c r="L921" s="69">
        <v>582.59590295285943</v>
      </c>
      <c r="M921" s="265">
        <v>632.25013196244981</v>
      </c>
      <c r="N921" s="70">
        <v>591.6655524817653</v>
      </c>
      <c r="O921" s="70">
        <v>593.18725309249635</v>
      </c>
      <c r="P921" s="70">
        <v>584.34497319727984</v>
      </c>
      <c r="Q921" s="70">
        <v>577.87440330982542</v>
      </c>
      <c r="R921" s="70">
        <v>570.07399461862985</v>
      </c>
      <c r="S921" s="70">
        <v>570.40021289755748</v>
      </c>
      <c r="T921" s="265">
        <v>565.5594721196162</v>
      </c>
      <c r="U921" s="70">
        <v>601.40528620274733</v>
      </c>
      <c r="V921" s="70">
        <v>599.82225790560642</v>
      </c>
      <c r="W921" s="70">
        <v>587.81395303675242</v>
      </c>
      <c r="X921" s="70">
        <v>578.28755666570157</v>
      </c>
      <c r="Y921" s="70">
        <v>567.52033892866655</v>
      </c>
      <c r="Z921" s="70">
        <v>564.89754909754458</v>
      </c>
      <c r="AA921" s="70">
        <v>557.19614496460633</v>
      </c>
      <c r="BJ921" s="275"/>
    </row>
    <row r="922" spans="1:62" x14ac:dyDescent="0.25">
      <c r="A922" t="str">
        <f t="shared" si="24"/>
        <v>41. Bouw van gebouwen; ontwikkeling van bouwprojecten</v>
      </c>
      <c r="B922" s="275">
        <v>41</v>
      </c>
      <c r="C922" s="5" t="s">
        <v>165</v>
      </c>
      <c r="D922" s="270"/>
      <c r="E922" s="70">
        <v>597.52002880976966</v>
      </c>
      <c r="F922" s="70">
        <v>545.60810714504294</v>
      </c>
      <c r="G922" s="70">
        <v>513.02470651502085</v>
      </c>
      <c r="H922" s="70">
        <v>497.23941034404788</v>
      </c>
      <c r="I922" s="70">
        <v>477.85320478530065</v>
      </c>
      <c r="J922" s="70">
        <v>484.33225247913276</v>
      </c>
      <c r="K922" s="69">
        <v>481.44402972582736</v>
      </c>
      <c r="L922" s="69">
        <v>481.13446279498197</v>
      </c>
      <c r="M922" s="265">
        <v>512.71670834558711</v>
      </c>
      <c r="N922" s="70">
        <v>465.09973480500025</v>
      </c>
      <c r="O922" s="70">
        <v>458.83960671946596</v>
      </c>
      <c r="P922" s="70">
        <v>467.01402242132724</v>
      </c>
      <c r="Q922" s="70">
        <v>478.58948379662257</v>
      </c>
      <c r="R922" s="70">
        <v>483.88548835766858</v>
      </c>
      <c r="S922" s="70">
        <v>485.92722713076296</v>
      </c>
      <c r="T922" s="265">
        <v>487.17698006161191</v>
      </c>
      <c r="U922" s="70">
        <v>474.21407509758234</v>
      </c>
      <c r="V922" s="70">
        <v>465.40287104733557</v>
      </c>
      <c r="W922" s="70">
        <v>471.23538168306851</v>
      </c>
      <c r="X922" s="70">
        <v>480.40877649123985</v>
      </c>
      <c r="Y922" s="70">
        <v>483.20363232628341</v>
      </c>
      <c r="Z922" s="70">
        <v>482.72371738581592</v>
      </c>
      <c r="AA922" s="70">
        <v>481.45308454993096</v>
      </c>
      <c r="BJ922" s="275"/>
    </row>
    <row r="923" spans="1:62" x14ac:dyDescent="0.25">
      <c r="A923" t="str">
        <f t="shared" si="24"/>
        <v>41. Bouw van gebouwen; ontwikkeling van bouwprojecten</v>
      </c>
      <c r="B923" s="275">
        <v>41</v>
      </c>
      <c r="C923" s="5" t="s">
        <v>166</v>
      </c>
      <c r="D923" s="266"/>
      <c r="E923" s="70">
        <v>475.31273028470065</v>
      </c>
      <c r="F923" s="70">
        <v>446.75912139222476</v>
      </c>
      <c r="G923" s="70">
        <v>433.9189092475284</v>
      </c>
      <c r="H923" s="70">
        <v>430.10224475077251</v>
      </c>
      <c r="I923" s="70">
        <v>415.71453778112038</v>
      </c>
      <c r="J923" s="70">
        <v>430.03298023803666</v>
      </c>
      <c r="K923" s="69">
        <v>427.6586940657524</v>
      </c>
      <c r="L923" s="69">
        <v>414.88644983562745</v>
      </c>
      <c r="M923" s="265">
        <v>449.19211525688394</v>
      </c>
      <c r="N923" s="70">
        <v>398.36041402990196</v>
      </c>
      <c r="O923" s="70">
        <v>389.44054023073545</v>
      </c>
      <c r="P923" s="70">
        <v>379.09631763302201</v>
      </c>
      <c r="Q923" s="70">
        <v>373.1278454710046</v>
      </c>
      <c r="R923" s="70">
        <v>366.82218142625459</v>
      </c>
      <c r="S923" s="70">
        <v>361.84345478002433</v>
      </c>
      <c r="T923" s="265">
        <v>357.04678805667311</v>
      </c>
      <c r="U923" s="70">
        <v>407.95774704942289</v>
      </c>
      <c r="V923" s="70">
        <v>396.75278110782432</v>
      </c>
      <c r="W923" s="70">
        <v>384.20958722493873</v>
      </c>
      <c r="X923" s="70">
        <v>376.19767157411837</v>
      </c>
      <c r="Y923" s="70">
        <v>367.92037825786684</v>
      </c>
      <c r="Z923" s="70">
        <v>361.04288111160872</v>
      </c>
      <c r="AA923" s="70">
        <v>354.40758376231605</v>
      </c>
      <c r="BJ923" s="275"/>
    </row>
    <row r="924" spans="1:62" x14ac:dyDescent="0.25">
      <c r="A924" t="str">
        <f t="shared" si="24"/>
        <v>41. Bouw van gebouwen; ontwikkeling van bouwprojecten</v>
      </c>
      <c r="B924" s="275">
        <v>41</v>
      </c>
      <c r="C924" s="5" t="s">
        <v>167</v>
      </c>
      <c r="D924" s="266"/>
      <c r="E924" s="70">
        <v>370.39430214968246</v>
      </c>
      <c r="F924" s="70">
        <v>349.35857442833401</v>
      </c>
      <c r="G924" s="70">
        <v>359.29581537815875</v>
      </c>
      <c r="H924" s="70">
        <v>390.39773787927788</v>
      </c>
      <c r="I924" s="70">
        <v>395.69516837296868</v>
      </c>
      <c r="J924" s="70">
        <v>435.92132567698025</v>
      </c>
      <c r="K924" s="69">
        <v>451.54112926642665</v>
      </c>
      <c r="L924" s="69">
        <v>463.81657217265195</v>
      </c>
      <c r="M924" s="265">
        <v>514.97087399764609</v>
      </c>
      <c r="N924" s="70">
        <v>450.56182071325975</v>
      </c>
      <c r="O924" s="70">
        <v>437.9099086630136</v>
      </c>
      <c r="P924" s="70">
        <v>419.10199958765435</v>
      </c>
      <c r="Q924" s="70">
        <v>403.06708480726292</v>
      </c>
      <c r="R924" s="70">
        <v>394.33010636271013</v>
      </c>
      <c r="S924" s="70">
        <v>387.59641348260948</v>
      </c>
      <c r="T924" s="265">
        <v>379.47784401135738</v>
      </c>
      <c r="U924" s="70">
        <v>460.23133426809289</v>
      </c>
      <c r="V924" s="70">
        <v>444.9860320344124</v>
      </c>
      <c r="W924" s="70">
        <v>423.66359844805106</v>
      </c>
      <c r="X924" s="70">
        <v>405.33915994729529</v>
      </c>
      <c r="Y924" s="70">
        <v>394.49452092329454</v>
      </c>
      <c r="Z924" s="70">
        <v>385.74526217753623</v>
      </c>
      <c r="AA924" s="70">
        <v>375.70509653573174</v>
      </c>
      <c r="BJ924" s="275"/>
    </row>
    <row r="925" spans="1:62" x14ac:dyDescent="0.25">
      <c r="A925" t="str">
        <f t="shared" si="24"/>
        <v>41. Bouw van gebouwen; ontwikkeling van bouwprojecten</v>
      </c>
      <c r="B925" s="275">
        <v>41</v>
      </c>
      <c r="C925" s="5" t="s">
        <v>168</v>
      </c>
      <c r="D925" s="266"/>
      <c r="E925" s="70">
        <v>250.36150528742078</v>
      </c>
      <c r="F925" s="70">
        <v>246.64831217682777</v>
      </c>
      <c r="G925" s="70">
        <v>259.44290346095926</v>
      </c>
      <c r="H925" s="70">
        <v>251.31548379714641</v>
      </c>
      <c r="I925" s="70">
        <v>246.13760734645007</v>
      </c>
      <c r="J925" s="70">
        <v>267.72562147560643</v>
      </c>
      <c r="K925" s="69">
        <v>301.59033638688106</v>
      </c>
      <c r="L925" s="69">
        <v>312.17592737604701</v>
      </c>
      <c r="M925" s="265">
        <v>363.37003021837774</v>
      </c>
      <c r="N925" s="70">
        <v>378.97258636084354</v>
      </c>
      <c r="O925" s="70">
        <v>400.61458180679847</v>
      </c>
      <c r="P925" s="70">
        <v>412.58181398527751</v>
      </c>
      <c r="Q925" s="70">
        <v>416.74798808564799</v>
      </c>
      <c r="R925" s="70">
        <v>405.36855751116707</v>
      </c>
      <c r="S925" s="70">
        <v>389.36940908791809</v>
      </c>
      <c r="T925" s="265">
        <v>378.94367692002794</v>
      </c>
      <c r="U925" s="70">
        <v>383.36293477210506</v>
      </c>
      <c r="V925" s="70">
        <v>403.15206569046171</v>
      </c>
      <c r="W925" s="70">
        <v>413.039920530176</v>
      </c>
      <c r="X925" s="70">
        <v>415.04508037312206</v>
      </c>
      <c r="Y925" s="70">
        <v>401.61657591003876</v>
      </c>
      <c r="Z925" s="70">
        <v>383.76309563050597</v>
      </c>
      <c r="AA925" s="70">
        <v>371.54879444477285</v>
      </c>
      <c r="BJ925" s="275"/>
    </row>
    <row r="926" spans="1:62" x14ac:dyDescent="0.25">
      <c r="A926" t="str">
        <f t="shared" si="24"/>
        <v>41. Bouw van gebouwen; ontwikkeling van bouwprojecten</v>
      </c>
      <c r="B926" s="275">
        <v>41</v>
      </c>
      <c r="C926" s="5" t="s">
        <v>169</v>
      </c>
      <c r="D926" s="266"/>
      <c r="E926" s="70">
        <v>44.635240903911864</v>
      </c>
      <c r="F926" s="70">
        <v>46.2541688492961</v>
      </c>
      <c r="G926" s="70">
        <v>52.115462164395602</v>
      </c>
      <c r="H926" s="70">
        <v>58.374160014272448</v>
      </c>
      <c r="I926" s="70">
        <v>57.186568990527576</v>
      </c>
      <c r="J926" s="70">
        <v>62.971659455790281</v>
      </c>
      <c r="K926" s="69">
        <v>69.344796529460368</v>
      </c>
      <c r="L926" s="69">
        <v>66.27470035332415</v>
      </c>
      <c r="M926" s="265">
        <v>67.015955335604161</v>
      </c>
      <c r="N926" s="70">
        <v>72.194444534361153</v>
      </c>
      <c r="O926" s="70">
        <v>76.519515660599026</v>
      </c>
      <c r="P926" s="70">
        <v>121.69239702813147</v>
      </c>
      <c r="Q926" s="70">
        <v>123.8341147470353</v>
      </c>
      <c r="R926" s="70">
        <v>141.26360736742461</v>
      </c>
      <c r="S926" s="70">
        <v>156.31544011937058</v>
      </c>
      <c r="T926" s="265">
        <v>158.29879674503437</v>
      </c>
      <c r="U926" s="70">
        <v>72.861439924040354</v>
      </c>
      <c r="V926" s="70">
        <v>76.825605876468785</v>
      </c>
      <c r="W926" s="70">
        <v>121.54498328497195</v>
      </c>
      <c r="X926" s="70">
        <v>123.04209226599613</v>
      </c>
      <c r="Y926" s="70">
        <v>139.63153329902573</v>
      </c>
      <c r="Z926" s="70">
        <v>153.70744496199251</v>
      </c>
      <c r="AA926" s="70">
        <v>154.84972930579352</v>
      </c>
      <c r="BJ926" s="275"/>
    </row>
    <row r="927" spans="1:62" x14ac:dyDescent="0.25">
      <c r="A927" t="str">
        <f t="shared" si="24"/>
        <v>41. Bouw van gebouwen; ontwikkeling van bouwprojecten</v>
      </c>
      <c r="B927" s="275">
        <v>41</v>
      </c>
      <c r="C927" s="5" t="s">
        <v>26</v>
      </c>
      <c r="D927" s="270"/>
      <c r="E927" s="70">
        <v>665.39104834101511</v>
      </c>
      <c r="F927" s="70">
        <v>642.26105545445785</v>
      </c>
      <c r="G927" s="70">
        <v>670.85418100351365</v>
      </c>
      <c r="H927" s="70">
        <v>700.0873816906967</v>
      </c>
      <c r="I927" s="70">
        <v>699.01934470994638</v>
      </c>
      <c r="J927" s="70">
        <v>766.61860660837692</v>
      </c>
      <c r="K927" s="69">
        <v>822.4762621827681</v>
      </c>
      <c r="L927" s="69">
        <v>842.26719990202321</v>
      </c>
      <c r="M927" s="265">
        <v>945.35685955162796</v>
      </c>
      <c r="N927" s="70">
        <v>901.72885160846442</v>
      </c>
      <c r="O927" s="70">
        <v>915.04400613041105</v>
      </c>
      <c r="P927" s="70">
        <v>953.37621060106335</v>
      </c>
      <c r="Q927" s="70">
        <v>943.64918763994615</v>
      </c>
      <c r="R927" s="70">
        <v>940.96227124130178</v>
      </c>
      <c r="S927" s="70">
        <v>933.28126268989809</v>
      </c>
      <c r="T927" s="265">
        <v>916.72031767641965</v>
      </c>
      <c r="U927" s="70">
        <v>916.4557089642384</v>
      </c>
      <c r="V927" s="70">
        <v>924.9637036013429</v>
      </c>
      <c r="W927" s="70">
        <v>958.24850226319904</v>
      </c>
      <c r="X927" s="70">
        <v>943.42633258641354</v>
      </c>
      <c r="Y927" s="70">
        <v>935.74263013235895</v>
      </c>
      <c r="Z927" s="70">
        <v>923.21580277003477</v>
      </c>
      <c r="AA927" s="70">
        <v>902.10362028629811</v>
      </c>
      <c r="BJ927" s="275"/>
    </row>
    <row r="928" spans="1:62" x14ac:dyDescent="0.25">
      <c r="A928" t="str">
        <f t="shared" si="24"/>
        <v>41. Bouw van gebouwen; ontwikkeling van bouwprojecten</v>
      </c>
      <c r="B928" s="275">
        <v>41</v>
      </c>
      <c r="C928" s="5" t="s">
        <v>19</v>
      </c>
      <c r="D928" s="270"/>
      <c r="E928" s="70">
        <v>5925.0163991882082</v>
      </c>
      <c r="F928" s="70">
        <v>5501.8231871455237</v>
      </c>
      <c r="G928" s="70">
        <v>5339.6031034242278</v>
      </c>
      <c r="H928" s="70">
        <v>5276.7369683736561</v>
      </c>
      <c r="I928" s="70">
        <v>5107.7592039102728</v>
      </c>
      <c r="J928" s="70">
        <v>5250.526332510266</v>
      </c>
      <c r="K928" s="69">
        <v>5330.8520832023378</v>
      </c>
      <c r="L928" s="69">
        <v>5341.5377720441247</v>
      </c>
      <c r="M928" s="265">
        <v>5653.3811586295105</v>
      </c>
      <c r="N928" s="70">
        <v>5092.1351548864423</v>
      </c>
      <c r="O928" s="70">
        <v>5072.1542968420472</v>
      </c>
      <c r="P928" s="70">
        <v>5055.408857567777</v>
      </c>
      <c r="Q928" s="70">
        <v>5027.366542857827</v>
      </c>
      <c r="R928" s="70">
        <v>4997.073470258807</v>
      </c>
      <c r="S928" s="70">
        <v>4967.1142766173516</v>
      </c>
      <c r="T928" s="265">
        <v>4939.4396661997134</v>
      </c>
      <c r="U928" s="70">
        <v>5167.2550995627953</v>
      </c>
      <c r="V928" s="70">
        <v>5119.9599049407834</v>
      </c>
      <c r="W928" s="70">
        <v>5076.2231270911288</v>
      </c>
      <c r="X928" s="70">
        <v>5021.6852501520625</v>
      </c>
      <c r="Y928" s="70">
        <v>4965.3770041031803</v>
      </c>
      <c r="Z928" s="70">
        <v>4909.8478680255594</v>
      </c>
      <c r="AA928" s="70">
        <v>4856.9802559204682</v>
      </c>
      <c r="BJ928" s="275"/>
    </row>
    <row r="929" spans="1:62" x14ac:dyDescent="0.25">
      <c r="A929" t="str">
        <f t="shared" si="24"/>
        <v>41. Bouw van gebouwen; ontwikkeling van bouwprojecten</v>
      </c>
      <c r="B929" s="275">
        <v>41</v>
      </c>
      <c r="C929" s="5" t="s">
        <v>20</v>
      </c>
      <c r="D929" s="270"/>
      <c r="E929" s="267">
        <v>0.11230197581093293</v>
      </c>
      <c r="F929" s="267">
        <v>0.11673604069193617</v>
      </c>
      <c r="G929" s="267">
        <v>0.12563746181308913</v>
      </c>
      <c r="H929" s="267">
        <v>0.13267429964515945</v>
      </c>
      <c r="I929" s="267">
        <v>0.13685440460364856</v>
      </c>
      <c r="J929" s="267">
        <v>0.14600795388104607</v>
      </c>
      <c r="K929" s="333">
        <v>0.15428607835029104</v>
      </c>
      <c r="L929" s="333">
        <v>0.15768253185630857</v>
      </c>
      <c r="M929" s="268">
        <v>0.16721972798678247</v>
      </c>
      <c r="N929" s="267">
        <v>0.17708266261219721</v>
      </c>
      <c r="O929" s="267">
        <v>0.18040539632245076</v>
      </c>
      <c r="P929" s="267">
        <v>0.18858538200602534</v>
      </c>
      <c r="Q929" s="267">
        <v>0.18770248391387928</v>
      </c>
      <c r="R929" s="267">
        <v>0.1883026689204487</v>
      </c>
      <c r="S929" s="267">
        <v>0.18789204570615814</v>
      </c>
      <c r="T929" s="268">
        <v>0.18559196581536996</v>
      </c>
      <c r="U929" s="267">
        <v>0.17735832493382808</v>
      </c>
      <c r="V929" s="267">
        <v>0.18065838810744375</v>
      </c>
      <c r="W929" s="267">
        <v>0.18877194289375382</v>
      </c>
      <c r="X929" s="267">
        <v>0.18787046292036036</v>
      </c>
      <c r="Y929" s="267">
        <v>0.18845349091501015</v>
      </c>
      <c r="Z929" s="267">
        <v>0.1880334844552517</v>
      </c>
      <c r="AA929" s="267">
        <v>0.18573343368786999</v>
      </c>
      <c r="BJ929" s="275"/>
    </row>
    <row r="930" spans="1:62" x14ac:dyDescent="0.25">
      <c r="A930" t="str">
        <f t="shared" si="24"/>
        <v>41. Bouw van gebouwen; ontwikkeling van bouwprojecten</v>
      </c>
      <c r="B930" s="275">
        <v>41</v>
      </c>
      <c r="C930" s="5" t="s">
        <v>29</v>
      </c>
      <c r="D930" s="270"/>
      <c r="E930" s="70">
        <v>5208.0163991882082</v>
      </c>
      <c r="F930" s="70">
        <v>5259.8231871455237</v>
      </c>
      <c r="G930" s="70">
        <v>5275.6031034242278</v>
      </c>
      <c r="H930" s="70">
        <v>5236.7369683736561</v>
      </c>
      <c r="I930" s="70">
        <v>5107.7592039102728</v>
      </c>
      <c r="J930" s="70">
        <v>5232.526332510266</v>
      </c>
      <c r="K930" s="69">
        <v>5166.8520832023378</v>
      </c>
      <c r="L930" s="69">
        <v>5112.5377720441247</v>
      </c>
      <c r="M930" s="265">
        <v>4724.8300323197927</v>
      </c>
      <c r="N930" s="70">
        <v>4859.4113102630417</v>
      </c>
      <c r="O930" s="70">
        <v>4841.2867572162504</v>
      </c>
      <c r="P930" s="70">
        <v>4826.3828162563541</v>
      </c>
      <c r="Q930" s="70">
        <v>4800.1673112820054</v>
      </c>
      <c r="R930" s="70">
        <v>4771.6864770022094</v>
      </c>
      <c r="S930" s="70">
        <v>4743.5250664914684</v>
      </c>
      <c r="T930" s="265">
        <v>4717.6338993167565</v>
      </c>
      <c r="U930" s="70">
        <v>4784.2913655866887</v>
      </c>
      <c r="V930" s="70">
        <v>4742.0228697989287</v>
      </c>
      <c r="W930" s="70">
        <v>4703.2468114258736</v>
      </c>
      <c r="X930" s="70">
        <v>4653.6045406364938</v>
      </c>
      <c r="Y930" s="70">
        <v>4602.1276420737613</v>
      </c>
      <c r="Z930" s="70">
        <v>4551.3664382640072</v>
      </c>
      <c r="AA930" s="70">
        <v>4503.2041755829587</v>
      </c>
      <c r="BJ930" s="275"/>
    </row>
    <row r="931" spans="1:62" x14ac:dyDescent="0.25">
      <c r="A931" t="str">
        <f t="shared" si="24"/>
        <v>42. Weg- en waterbouw</v>
      </c>
      <c r="B931" s="275">
        <v>42</v>
      </c>
      <c r="C931" s="5" t="s">
        <v>25</v>
      </c>
      <c r="D931" s="70">
        <v>20500</v>
      </c>
      <c r="E931" s="70">
        <v>20447</v>
      </c>
      <c r="F931" s="70">
        <v>20081</v>
      </c>
      <c r="G931" s="70">
        <v>20720</v>
      </c>
      <c r="H931" s="70">
        <v>21707</v>
      </c>
      <c r="I931" s="70">
        <v>21591</v>
      </c>
      <c r="J931" s="70">
        <v>21962</v>
      </c>
      <c r="K931" s="69">
        <v>22266</v>
      </c>
      <c r="L931" s="69">
        <v>22587</v>
      </c>
      <c r="M931" s="265">
        <v>23914.129021679484</v>
      </c>
      <c r="N931" s="70">
        <v>24326.967778562848</v>
      </c>
      <c r="O931" s="70">
        <v>24746.933528824487</v>
      </c>
      <c r="P931" s="70">
        <v>25174.149308477317</v>
      </c>
      <c r="Q931" s="70">
        <v>25608.740277551966</v>
      </c>
      <c r="R931" s="70">
        <v>26050.833756764565</v>
      </c>
      <c r="S931" s="70">
        <v>26500.559264817482</v>
      </c>
      <c r="T931" s="265">
        <v>26958.048556343969</v>
      </c>
      <c r="U931" s="70">
        <v>24224.51816785202</v>
      </c>
      <c r="V931" s="70">
        <v>24538.935954247045</v>
      </c>
      <c r="W931" s="70">
        <v>24857.434669877315</v>
      </c>
      <c r="X931" s="70">
        <v>25180.067282431533</v>
      </c>
      <c r="Y931" s="70">
        <v>25506.887447082991</v>
      </c>
      <c r="Z931" s="70">
        <v>25837.949515412638</v>
      </c>
      <c r="AA931" s="70">
        <v>26173.308544448071</v>
      </c>
      <c r="BJ931" s="275"/>
    </row>
    <row r="932" spans="1:62" x14ac:dyDescent="0.25">
      <c r="A932" t="str">
        <f t="shared" si="24"/>
        <v>42. Weg- en waterbouw</v>
      </c>
      <c r="B932" s="275">
        <v>42</v>
      </c>
      <c r="C932" s="5" t="s">
        <v>154</v>
      </c>
      <c r="D932" s="266"/>
      <c r="E932" s="70">
        <v>-53</v>
      </c>
      <c r="F932" s="70">
        <v>-366</v>
      </c>
      <c r="G932" s="70">
        <v>639</v>
      </c>
      <c r="H932" s="70">
        <v>987</v>
      </c>
      <c r="I932" s="70">
        <v>-116</v>
      </c>
      <c r="J932" s="70">
        <v>371</v>
      </c>
      <c r="K932" s="69">
        <v>304</v>
      </c>
      <c r="L932" s="69">
        <v>321</v>
      </c>
      <c r="M932" s="265">
        <v>1327.1290216794841</v>
      </c>
      <c r="N932" s="70">
        <v>412.83875688336411</v>
      </c>
      <c r="O932" s="70">
        <v>419.96575026163919</v>
      </c>
      <c r="P932" s="70">
        <v>427.21577965282995</v>
      </c>
      <c r="Q932" s="70">
        <v>434.59096907464846</v>
      </c>
      <c r="R932" s="70">
        <v>442.09347921259905</v>
      </c>
      <c r="S932" s="70">
        <v>449.72550805291758</v>
      </c>
      <c r="T932" s="265">
        <v>457.48929152648634</v>
      </c>
      <c r="U932" s="70">
        <v>310.38914617253613</v>
      </c>
      <c r="V932" s="70">
        <v>314.41778639502445</v>
      </c>
      <c r="W932" s="70">
        <v>318.49871563027045</v>
      </c>
      <c r="X932" s="70">
        <v>322.63261255421821</v>
      </c>
      <c r="Y932" s="70">
        <v>326.82016465145716</v>
      </c>
      <c r="Z932" s="70">
        <v>331.06206832964745</v>
      </c>
      <c r="AA932" s="70">
        <v>335.3590290354332</v>
      </c>
      <c r="BJ932" s="275"/>
    </row>
    <row r="933" spans="1:62" x14ac:dyDescent="0.25">
      <c r="A933" t="str">
        <f t="shared" si="24"/>
        <v>42. Weg- en waterbouw</v>
      </c>
      <c r="B933" s="275">
        <v>42</v>
      </c>
      <c r="C933" s="5" t="s">
        <v>155</v>
      </c>
      <c r="D933" s="266"/>
      <c r="E933" s="267">
        <v>0.99741463414634146</v>
      </c>
      <c r="F933" s="267">
        <v>0.98210006357900914</v>
      </c>
      <c r="G933" s="267">
        <v>1.0318211244459938</v>
      </c>
      <c r="H933" s="267">
        <v>1.0476351351351352</v>
      </c>
      <c r="I933" s="267">
        <v>0.99465610171833974</v>
      </c>
      <c r="J933" s="267">
        <v>1.0171830855449029</v>
      </c>
      <c r="K933" s="333">
        <v>1.0138420908842547</v>
      </c>
      <c r="L933" s="333">
        <v>1.0144165992993803</v>
      </c>
      <c r="M933" s="268">
        <v>1.0587563209669051</v>
      </c>
      <c r="N933" s="267">
        <v>1.0172633825178874</v>
      </c>
      <c r="O933" s="267">
        <v>1.0172633825178869</v>
      </c>
      <c r="P933" s="267">
        <v>1.0172633825178874</v>
      </c>
      <c r="Q933" s="267">
        <v>1.0172633825178872</v>
      </c>
      <c r="R933" s="267">
        <v>1.0172633825178869</v>
      </c>
      <c r="S933" s="267">
        <v>1.0172633825178874</v>
      </c>
      <c r="T933" s="268">
        <v>1.0172633825178874</v>
      </c>
      <c r="U933" s="267">
        <v>1.0129793205469098</v>
      </c>
      <c r="V933" s="267">
        <v>1.0129793205469111</v>
      </c>
      <c r="W933" s="267">
        <v>1.0129793205469102</v>
      </c>
      <c r="X933" s="267">
        <v>1.0129793205469102</v>
      </c>
      <c r="Y933" s="267">
        <v>1.0129793205469106</v>
      </c>
      <c r="Z933" s="267">
        <v>1.0129793205469102</v>
      </c>
      <c r="AA933" s="267">
        <v>1.0129793205469106</v>
      </c>
      <c r="BJ933" s="275"/>
    </row>
    <row r="934" spans="1:62" x14ac:dyDescent="0.25">
      <c r="A934" t="str">
        <f t="shared" si="24"/>
        <v>42. Weg- en waterbouw</v>
      </c>
      <c r="B934" s="275">
        <v>42</v>
      </c>
      <c r="C934" s="5" t="s">
        <v>8</v>
      </c>
      <c r="D934" s="70">
        <v>107</v>
      </c>
      <c r="E934" s="70">
        <v>90</v>
      </c>
      <c r="F934" s="70">
        <v>86</v>
      </c>
      <c r="G934" s="70">
        <v>102</v>
      </c>
      <c r="H934" s="70">
        <v>99</v>
      </c>
      <c r="I934" s="70">
        <v>86</v>
      </c>
      <c r="J934" s="70">
        <v>84</v>
      </c>
      <c r="K934" s="69">
        <v>79</v>
      </c>
      <c r="L934" s="69">
        <v>90</v>
      </c>
      <c r="M934" s="265">
        <v>112.93722804911772</v>
      </c>
      <c r="N934" s="70">
        <v>113.91170877422744</v>
      </c>
      <c r="O934" s="70">
        <v>113.10734731063054</v>
      </c>
      <c r="P934" s="70">
        <v>114.58732310310781</v>
      </c>
      <c r="Q934" s="70">
        <v>115.93818142947882</v>
      </c>
      <c r="R934" s="70">
        <v>117.38101273604788</v>
      </c>
      <c r="S934" s="70">
        <v>119.63330050997102</v>
      </c>
      <c r="T934" s="265">
        <v>119.19758820962741</v>
      </c>
      <c r="U934" s="70">
        <v>113.43198559929031</v>
      </c>
      <c r="V934" s="70">
        <v>112.15668189262627</v>
      </c>
      <c r="W934" s="70">
        <v>113.14570606254657</v>
      </c>
      <c r="X934" s="70">
        <v>113.99745467199148</v>
      </c>
      <c r="Y934" s="70">
        <v>114.93007510769367</v>
      </c>
      <c r="Z934" s="70">
        <v>116.64203566611428</v>
      </c>
      <c r="AA934" s="70">
        <v>115.72778524543696</v>
      </c>
      <c r="BJ934" s="275"/>
    </row>
    <row r="935" spans="1:62" x14ac:dyDescent="0.25">
      <c r="A935" t="str">
        <f t="shared" si="24"/>
        <v>42. Weg- en waterbouw</v>
      </c>
      <c r="B935" s="275">
        <v>42</v>
      </c>
      <c r="C935" s="5" t="s">
        <v>9</v>
      </c>
      <c r="D935" s="70">
        <v>1486</v>
      </c>
      <c r="E935" s="70">
        <v>1364</v>
      </c>
      <c r="F935" s="70">
        <v>1230</v>
      </c>
      <c r="G935" s="70">
        <v>1218</v>
      </c>
      <c r="H935" s="70">
        <v>1261</v>
      </c>
      <c r="I935" s="70">
        <v>1274</v>
      </c>
      <c r="J935" s="70">
        <v>1185</v>
      </c>
      <c r="K935" s="69">
        <v>1233</v>
      </c>
      <c r="L935" s="69">
        <v>1280</v>
      </c>
      <c r="M935" s="265">
        <v>1582.3562292033735</v>
      </c>
      <c r="N935" s="70">
        <v>1596.0096158877482</v>
      </c>
      <c r="O935" s="70">
        <v>1584.7397592209975</v>
      </c>
      <c r="P935" s="70">
        <v>1605.4756047411133</v>
      </c>
      <c r="Q935" s="70">
        <v>1624.4023937585907</v>
      </c>
      <c r="R935" s="70">
        <v>1644.6178102786978</v>
      </c>
      <c r="S935" s="70">
        <v>1676.1744692350862</v>
      </c>
      <c r="T935" s="265">
        <v>1670.0697322542087</v>
      </c>
      <c r="U935" s="70">
        <v>1589.2882453771772</v>
      </c>
      <c r="V935" s="70">
        <v>1571.420047270806</v>
      </c>
      <c r="W935" s="70">
        <v>1585.2772012238449</v>
      </c>
      <c r="X935" s="70">
        <v>1597.210996139409</v>
      </c>
      <c r="Y935" s="70">
        <v>1610.2778810046361</v>
      </c>
      <c r="Z935" s="70">
        <v>1634.2640501409037</v>
      </c>
      <c r="AA935" s="70">
        <v>1621.4545463731879</v>
      </c>
      <c r="BJ935" s="275"/>
    </row>
    <row r="936" spans="1:62" x14ac:dyDescent="0.25">
      <c r="A936" t="str">
        <f t="shared" si="24"/>
        <v>42. Weg- en waterbouw</v>
      </c>
      <c r="B936" s="275">
        <v>42</v>
      </c>
      <c r="C936" s="5" t="s">
        <v>10</v>
      </c>
      <c r="D936" s="70">
        <v>2715</v>
      </c>
      <c r="E936" s="70">
        <v>2615</v>
      </c>
      <c r="F936" s="70">
        <v>2616</v>
      </c>
      <c r="G936" s="70">
        <v>2719</v>
      </c>
      <c r="H936" s="70">
        <v>2805</v>
      </c>
      <c r="I936" s="70">
        <v>2706</v>
      </c>
      <c r="J936" s="70">
        <v>2660</v>
      </c>
      <c r="K936" s="69">
        <v>2584</v>
      </c>
      <c r="L936" s="69">
        <v>2511</v>
      </c>
      <c r="M936" s="265">
        <v>3283.962095314017</v>
      </c>
      <c r="N936" s="70">
        <v>3312.2978161312722</v>
      </c>
      <c r="O936" s="70">
        <v>3288.9087830992707</v>
      </c>
      <c r="P936" s="70">
        <v>3331.9431703286432</v>
      </c>
      <c r="Q936" s="70">
        <v>3371.2231103145291</v>
      </c>
      <c r="R936" s="70">
        <v>3413.177418938471</v>
      </c>
      <c r="S936" s="70">
        <v>3478.6689119126572</v>
      </c>
      <c r="T936" s="265">
        <v>3465.9993723506614</v>
      </c>
      <c r="U936" s="70">
        <v>3298.3485387322194</v>
      </c>
      <c r="V936" s="70">
        <v>3261.2655581682129</v>
      </c>
      <c r="W936" s="70">
        <v>3290.0241698454461</v>
      </c>
      <c r="X936" s="70">
        <v>3314.7911151341773</v>
      </c>
      <c r="Y936" s="70">
        <v>3341.9096323234717</v>
      </c>
      <c r="Z936" s="70">
        <v>3391.6896178928082</v>
      </c>
      <c r="AA936" s="70">
        <v>3365.1052596701729</v>
      </c>
      <c r="BJ936" s="275"/>
    </row>
    <row r="937" spans="1:62" x14ac:dyDescent="0.25">
      <c r="A937" t="str">
        <f t="shared" si="24"/>
        <v>42. Weg- en waterbouw</v>
      </c>
      <c r="B937" s="275">
        <v>42</v>
      </c>
      <c r="C937" s="5" t="s">
        <v>11</v>
      </c>
      <c r="D937" s="70">
        <v>2726</v>
      </c>
      <c r="E937" s="70">
        <v>2708</v>
      </c>
      <c r="F937" s="70">
        <v>2679</v>
      </c>
      <c r="G937" s="70">
        <v>2767</v>
      </c>
      <c r="H937" s="70">
        <v>2920</v>
      </c>
      <c r="I937" s="70">
        <v>2858</v>
      </c>
      <c r="J937" s="70">
        <v>2932</v>
      </c>
      <c r="K937" s="69">
        <v>2996</v>
      </c>
      <c r="L937" s="69">
        <v>3094</v>
      </c>
      <c r="M937" s="265">
        <v>3101.8701198507611</v>
      </c>
      <c r="N937" s="70">
        <v>3237.4248534194749</v>
      </c>
      <c r="O937" s="70">
        <v>3346.647648614598</v>
      </c>
      <c r="P937" s="70">
        <v>3433.9688042860757</v>
      </c>
      <c r="Q937" s="70">
        <v>3549.5475935677205</v>
      </c>
      <c r="R937" s="70">
        <v>3716.2747991811516</v>
      </c>
      <c r="S937" s="70">
        <v>3744.9609148819459</v>
      </c>
      <c r="T937" s="265">
        <v>3781.7120938401176</v>
      </c>
      <c r="U937" s="70">
        <v>3223.7908929950854</v>
      </c>
      <c r="V937" s="70">
        <v>3318.5191294561982</v>
      </c>
      <c r="W937" s="70">
        <v>3390.7662247078674</v>
      </c>
      <c r="X937" s="70">
        <v>3490.1305671241762</v>
      </c>
      <c r="Y937" s="70">
        <v>3638.6782822461673</v>
      </c>
      <c r="Z937" s="70">
        <v>3651.3233584611962</v>
      </c>
      <c r="AA937" s="70">
        <v>3671.627686680441</v>
      </c>
      <c r="BJ937" s="275"/>
    </row>
    <row r="938" spans="1:62" x14ac:dyDescent="0.25">
      <c r="A938" t="str">
        <f t="shared" si="24"/>
        <v>42. Weg- en waterbouw</v>
      </c>
      <c r="B938" s="275">
        <v>42</v>
      </c>
      <c r="C938" s="99" t="s">
        <v>12</v>
      </c>
      <c r="D938" s="70">
        <v>2549</v>
      </c>
      <c r="E938" s="70">
        <v>2551</v>
      </c>
      <c r="F938" s="70">
        <v>2518</v>
      </c>
      <c r="G938" s="70">
        <v>2644</v>
      </c>
      <c r="H938" s="70">
        <v>2836</v>
      </c>
      <c r="I938" s="70">
        <v>2903</v>
      </c>
      <c r="J938" s="70">
        <v>2952</v>
      </c>
      <c r="K938" s="69">
        <v>3027</v>
      </c>
      <c r="L938" s="69">
        <v>3055</v>
      </c>
      <c r="M938" s="265">
        <v>3080.5897302666817</v>
      </c>
      <c r="N938" s="70">
        <v>3109.3988254293554</v>
      </c>
      <c r="O938" s="70">
        <v>3152.9963465365463</v>
      </c>
      <c r="P938" s="70">
        <v>3237.274260211067</v>
      </c>
      <c r="Q938" s="70">
        <v>3306.1435604700155</v>
      </c>
      <c r="R938" s="70">
        <v>3314.5533038652065</v>
      </c>
      <c r="S938" s="70">
        <v>3459.4024989135032</v>
      </c>
      <c r="T938" s="265">
        <v>3576.1142768678965</v>
      </c>
      <c r="U938" s="70">
        <v>3096.3040286544528</v>
      </c>
      <c r="V938" s="70">
        <v>3126.4954634284522</v>
      </c>
      <c r="W938" s="70">
        <v>3196.5462842700267</v>
      </c>
      <c r="X938" s="70">
        <v>3250.8009529460087</v>
      </c>
      <c r="Y938" s="70">
        <v>3245.344807326695</v>
      </c>
      <c r="Z938" s="70">
        <v>3372.9049348436488</v>
      </c>
      <c r="AA938" s="70">
        <v>3472.0147551868286</v>
      </c>
      <c r="AB938" s="17"/>
      <c r="BJ938" s="275"/>
    </row>
    <row r="939" spans="1:62" x14ac:dyDescent="0.25">
      <c r="A939" t="str">
        <f t="shared" si="24"/>
        <v>42. Weg- en waterbouw</v>
      </c>
      <c r="B939" s="275">
        <v>42</v>
      </c>
      <c r="C939" s="99" t="s">
        <v>13</v>
      </c>
      <c r="D939" s="70">
        <v>2747</v>
      </c>
      <c r="E939" s="70">
        <v>2686</v>
      </c>
      <c r="F939" s="70">
        <v>2506</v>
      </c>
      <c r="G939" s="70">
        <v>2528</v>
      </c>
      <c r="H939" s="70">
        <v>2663</v>
      </c>
      <c r="I939" s="70">
        <v>2678</v>
      </c>
      <c r="J939" s="70">
        <v>2770</v>
      </c>
      <c r="K939" s="69">
        <v>2923</v>
      </c>
      <c r="L939" s="69">
        <v>2976</v>
      </c>
      <c r="M939" s="265">
        <v>3064.3761001073835</v>
      </c>
      <c r="N939" s="70">
        <v>3121.7214099422854</v>
      </c>
      <c r="O939" s="70">
        <v>3183.1735392921769</v>
      </c>
      <c r="P939" s="70">
        <v>3253.0915611567234</v>
      </c>
      <c r="Q939" s="70">
        <v>3264.4694819766955</v>
      </c>
      <c r="R939" s="70">
        <v>3291.8138006371209</v>
      </c>
      <c r="S939" s="70">
        <v>3322.5982235379097</v>
      </c>
      <c r="T939" s="265">
        <v>3369.1850573003521</v>
      </c>
      <c r="U939" s="70">
        <v>3108.5747183320796</v>
      </c>
      <c r="V939" s="70">
        <v>3156.4190173688567</v>
      </c>
      <c r="W939" s="70">
        <v>3212.1645885905646</v>
      </c>
      <c r="X939" s="70">
        <v>3209.8244703458495</v>
      </c>
      <c r="Y939" s="70">
        <v>3223.0801092039055</v>
      </c>
      <c r="Z939" s="70">
        <v>3239.5212607360618</v>
      </c>
      <c r="AA939" s="70">
        <v>3271.1091777937413</v>
      </c>
      <c r="BJ939" s="275"/>
    </row>
    <row r="940" spans="1:62" x14ac:dyDescent="0.25">
      <c r="A940" t="str">
        <f t="shared" si="24"/>
        <v>42. Weg- en waterbouw</v>
      </c>
      <c r="B940" s="275">
        <v>42</v>
      </c>
      <c r="C940" s="99" t="s">
        <v>14</v>
      </c>
      <c r="D940" s="70">
        <v>2710</v>
      </c>
      <c r="E940" s="70">
        <v>2661</v>
      </c>
      <c r="F940" s="70">
        <v>2680</v>
      </c>
      <c r="G940" s="70">
        <v>2785</v>
      </c>
      <c r="H940" s="70">
        <v>2900</v>
      </c>
      <c r="I940" s="70">
        <v>2835</v>
      </c>
      <c r="J940" s="70">
        <v>2837</v>
      </c>
      <c r="K940" s="69">
        <v>2802</v>
      </c>
      <c r="L940" s="69">
        <v>2822</v>
      </c>
      <c r="M940" s="265">
        <v>2836.3719259922509</v>
      </c>
      <c r="N940" s="70">
        <v>2901.9686527950325</v>
      </c>
      <c r="O940" s="70">
        <v>2984.4203042464742</v>
      </c>
      <c r="P940" s="70">
        <v>3092.8095782407363</v>
      </c>
      <c r="Q940" s="70">
        <v>3180.0527588748437</v>
      </c>
      <c r="R940" s="70">
        <v>3274.4884648442944</v>
      </c>
      <c r="S940" s="70">
        <v>3335.7657198002798</v>
      </c>
      <c r="T940" s="265">
        <v>3401.43138293128</v>
      </c>
      <c r="U940" s="70">
        <v>2889.7474190810717</v>
      </c>
      <c r="V940" s="70">
        <v>2959.3363000372278</v>
      </c>
      <c r="W940" s="70">
        <v>3053.8991048091166</v>
      </c>
      <c r="X940" s="70">
        <v>3126.8208261044997</v>
      </c>
      <c r="Y940" s="70">
        <v>3206.1165296817799</v>
      </c>
      <c r="Z940" s="70">
        <v>3252.3595220071425</v>
      </c>
      <c r="AA940" s="70">
        <v>3302.4168233897876</v>
      </c>
      <c r="BJ940" s="275"/>
    </row>
    <row r="941" spans="1:62" x14ac:dyDescent="0.25">
      <c r="A941" t="str">
        <f t="shared" si="24"/>
        <v>42. Weg- en waterbouw</v>
      </c>
      <c r="B941" s="275">
        <v>42</v>
      </c>
      <c r="C941" s="99" t="s">
        <v>15</v>
      </c>
      <c r="D941" s="70">
        <v>2669</v>
      </c>
      <c r="E941" s="70">
        <v>2747</v>
      </c>
      <c r="F941" s="70">
        <v>2634</v>
      </c>
      <c r="G941" s="70">
        <v>2664</v>
      </c>
      <c r="H941" s="70">
        <v>2718</v>
      </c>
      <c r="I941" s="70">
        <v>2689</v>
      </c>
      <c r="J941" s="70">
        <v>2779</v>
      </c>
      <c r="K941" s="69">
        <v>2835</v>
      </c>
      <c r="L941" s="69">
        <v>2921</v>
      </c>
      <c r="M941" s="265">
        <v>2977.2532943459501</v>
      </c>
      <c r="N941" s="70">
        <v>2955.6415373261229</v>
      </c>
      <c r="O941" s="70">
        <v>2956.2420153423764</v>
      </c>
      <c r="P941" s="70">
        <v>2889.5440557729999</v>
      </c>
      <c r="Q941" s="70">
        <v>2918.4411278229668</v>
      </c>
      <c r="R941" s="70">
        <v>2934.339726781855</v>
      </c>
      <c r="S941" s="70">
        <v>3003.6959956845571</v>
      </c>
      <c r="T941" s="265">
        <v>3090.1459179404019</v>
      </c>
      <c r="U941" s="70">
        <v>2943.1942677915044</v>
      </c>
      <c r="V941" s="70">
        <v>2931.3948491939345</v>
      </c>
      <c r="W941" s="70">
        <v>2853.1908551095421</v>
      </c>
      <c r="X941" s="70">
        <v>2869.5883968495837</v>
      </c>
      <c r="Y941" s="70">
        <v>2873.0701612609209</v>
      </c>
      <c r="Z941" s="70">
        <v>2928.5927410286763</v>
      </c>
      <c r="AA941" s="70">
        <v>3000.1927768836122</v>
      </c>
      <c r="BJ941" s="275"/>
    </row>
    <row r="942" spans="1:62" x14ac:dyDescent="0.25">
      <c r="A942" t="str">
        <f t="shared" si="24"/>
        <v>42. Weg- en waterbouw</v>
      </c>
      <c r="B942" s="275">
        <v>42</v>
      </c>
      <c r="C942" s="99" t="s">
        <v>16</v>
      </c>
      <c r="D942" s="70">
        <v>2057</v>
      </c>
      <c r="E942" s="70">
        <v>2227</v>
      </c>
      <c r="F942" s="70">
        <v>2280</v>
      </c>
      <c r="G942" s="70">
        <v>2427</v>
      </c>
      <c r="H942" s="70">
        <v>2559</v>
      </c>
      <c r="I942" s="70">
        <v>2558</v>
      </c>
      <c r="J942" s="70">
        <v>2622</v>
      </c>
      <c r="K942" s="69">
        <v>2634</v>
      </c>
      <c r="L942" s="69">
        <v>2652</v>
      </c>
      <c r="M942" s="265">
        <v>2585.1244358154236</v>
      </c>
      <c r="N942" s="70">
        <v>2635.921370235038</v>
      </c>
      <c r="O942" s="70">
        <v>2675.7148506753142</v>
      </c>
      <c r="P942" s="70">
        <v>2744.0765193163743</v>
      </c>
      <c r="Q942" s="70">
        <v>2795.1844734656847</v>
      </c>
      <c r="R942" s="70">
        <v>2845.9143188807357</v>
      </c>
      <c r="S942" s="70">
        <v>2825.9194674806722</v>
      </c>
      <c r="T942" s="265">
        <v>2825.9265144000829</v>
      </c>
      <c r="U942" s="70">
        <v>2624.8205573140431</v>
      </c>
      <c r="V942" s="70">
        <v>2653.2255107919264</v>
      </c>
      <c r="W942" s="70">
        <v>2709.553438021494</v>
      </c>
      <c r="X942" s="70">
        <v>2748.3949755377071</v>
      </c>
      <c r="Y942" s="70">
        <v>2786.4910925119002</v>
      </c>
      <c r="Z942" s="70">
        <v>2755.2612684791316</v>
      </c>
      <c r="AA942" s="70">
        <v>2743.6647141109306</v>
      </c>
      <c r="BJ942" s="275"/>
    </row>
    <row r="943" spans="1:62" x14ac:dyDescent="0.25">
      <c r="A943" t="str">
        <f t="shared" si="24"/>
        <v>42. Weg- en waterbouw</v>
      </c>
      <c r="B943" s="275">
        <v>42</v>
      </c>
      <c r="C943" s="99" t="s">
        <v>17</v>
      </c>
      <c r="D943" s="70">
        <v>663</v>
      </c>
      <c r="E943" s="70">
        <v>716</v>
      </c>
      <c r="F943" s="70">
        <v>770</v>
      </c>
      <c r="G943" s="70">
        <v>771</v>
      </c>
      <c r="H943" s="70">
        <v>848</v>
      </c>
      <c r="I943" s="70">
        <v>899</v>
      </c>
      <c r="J943" s="70">
        <v>1010</v>
      </c>
      <c r="K943" s="69">
        <v>1011</v>
      </c>
      <c r="L943" s="69">
        <v>1046</v>
      </c>
      <c r="M943" s="265">
        <v>1133.9210306616108</v>
      </c>
      <c r="N943" s="70">
        <v>1177.8741584835932</v>
      </c>
      <c r="O943" s="70">
        <v>1185.4832865819239</v>
      </c>
      <c r="P943" s="70">
        <v>1185.5204977887533</v>
      </c>
      <c r="Q943" s="70">
        <v>1183.6961239395532</v>
      </c>
      <c r="R943" s="70">
        <v>1161.5494165225762</v>
      </c>
      <c r="S943" s="70">
        <v>1197.7894026939564</v>
      </c>
      <c r="T943" s="265">
        <v>1215.7489938201866</v>
      </c>
      <c r="U943" s="70">
        <v>1172.9137067700301</v>
      </c>
      <c r="V943" s="70">
        <v>1175.5193188028884</v>
      </c>
      <c r="W943" s="70">
        <v>1170.6055272207664</v>
      </c>
      <c r="X943" s="70">
        <v>1163.8818512630328</v>
      </c>
      <c r="Y943" s="70">
        <v>1137.2960461878865</v>
      </c>
      <c r="Z943" s="70">
        <v>1167.8403390524018</v>
      </c>
      <c r="AA943" s="70">
        <v>1180.3589366400884</v>
      </c>
      <c r="BJ943" s="275"/>
    </row>
    <row r="944" spans="1:62" x14ac:dyDescent="0.25">
      <c r="A944" t="str">
        <f t="shared" si="24"/>
        <v>42. Weg- en waterbouw</v>
      </c>
      <c r="B944" s="275">
        <v>42</v>
      </c>
      <c r="C944" s="99" t="s">
        <v>156</v>
      </c>
      <c r="D944" s="70">
        <v>71</v>
      </c>
      <c r="E944" s="70">
        <v>82</v>
      </c>
      <c r="F944" s="70">
        <v>82</v>
      </c>
      <c r="G944" s="70">
        <v>95</v>
      </c>
      <c r="H944" s="70">
        <v>98</v>
      </c>
      <c r="I944" s="70">
        <v>105</v>
      </c>
      <c r="J944" s="70">
        <v>131</v>
      </c>
      <c r="K944" s="69">
        <v>142</v>
      </c>
      <c r="L944" s="69">
        <v>140</v>
      </c>
      <c r="M944" s="265">
        <v>155.3668320729094</v>
      </c>
      <c r="N944" s="70">
        <v>164.79783013869834</v>
      </c>
      <c r="O944" s="70">
        <v>275.49964790417926</v>
      </c>
      <c r="P944" s="70">
        <v>285.85793353171022</v>
      </c>
      <c r="Q944" s="70">
        <v>299.64147193188472</v>
      </c>
      <c r="R944" s="70">
        <v>336.72368409840237</v>
      </c>
      <c r="S944" s="70">
        <v>335.95036016693876</v>
      </c>
      <c r="T944" s="265">
        <v>442.51762642915781</v>
      </c>
      <c r="U944" s="70">
        <v>164.10380720508093</v>
      </c>
      <c r="V944" s="70">
        <v>273.18407783590106</v>
      </c>
      <c r="W944" s="70">
        <v>282.26157001610375</v>
      </c>
      <c r="X944" s="70">
        <v>294.62567631510746</v>
      </c>
      <c r="Y944" s="70">
        <v>329.69283022793269</v>
      </c>
      <c r="Z944" s="70">
        <v>327.55038710455113</v>
      </c>
      <c r="AA944" s="70">
        <v>429.63608247383922</v>
      </c>
      <c r="BJ944" s="275"/>
    </row>
    <row r="945" spans="1:62" x14ac:dyDescent="0.25">
      <c r="A945" t="str">
        <f t="shared" si="24"/>
        <v>42. Weg- en waterbouw</v>
      </c>
      <c r="B945" s="275">
        <v>42</v>
      </c>
      <c r="C945" s="99" t="s">
        <v>6</v>
      </c>
      <c r="D945" s="70">
        <v>2791</v>
      </c>
      <c r="E945" s="70">
        <v>3025</v>
      </c>
      <c r="F945" s="70">
        <v>3132</v>
      </c>
      <c r="G945" s="70">
        <v>3293</v>
      </c>
      <c r="H945" s="70">
        <v>3505</v>
      </c>
      <c r="I945" s="70">
        <v>3562</v>
      </c>
      <c r="J945" s="70">
        <v>3763</v>
      </c>
      <c r="K945" s="69">
        <v>3787</v>
      </c>
      <c r="L945" s="69">
        <v>3838</v>
      </c>
      <c r="M945" s="265">
        <v>3874.4122985499434</v>
      </c>
      <c r="N945" s="70">
        <v>3978.5933588573298</v>
      </c>
      <c r="O945" s="70">
        <v>4136.6977851614174</v>
      </c>
      <c r="P945" s="70">
        <v>4215.4549506368376</v>
      </c>
      <c r="Q945" s="70">
        <v>4278.522069337123</v>
      </c>
      <c r="R945" s="70">
        <v>4344.1874195017144</v>
      </c>
      <c r="S945" s="70">
        <v>4359.6592303415673</v>
      </c>
      <c r="T945" s="265">
        <v>4484.1931346494275</v>
      </c>
      <c r="U945" s="70">
        <v>3961.8380712891544</v>
      </c>
      <c r="V945" s="70">
        <v>4101.9289074307162</v>
      </c>
      <c r="W945" s="70">
        <v>4162.420535258364</v>
      </c>
      <c r="X945" s="70">
        <v>4206.9025031158471</v>
      </c>
      <c r="Y945" s="70">
        <v>4253.4799689277197</v>
      </c>
      <c r="Z945" s="70">
        <v>4250.6519946360841</v>
      </c>
      <c r="AA945" s="70">
        <v>4353.6597332248584</v>
      </c>
      <c r="BJ945" s="275"/>
    </row>
    <row r="946" spans="1:62" x14ac:dyDescent="0.25">
      <c r="A946" t="str">
        <f t="shared" si="24"/>
        <v>42. Weg- en waterbouw</v>
      </c>
      <c r="B946" s="275">
        <v>42</v>
      </c>
      <c r="C946" s="99" t="s">
        <v>157</v>
      </c>
      <c r="D946" s="267">
        <v>1.019925689504668</v>
      </c>
      <c r="E946" s="266"/>
      <c r="F946" s="266"/>
      <c r="G946" s="266"/>
      <c r="H946" s="266"/>
      <c r="I946" s="266"/>
      <c r="J946" s="266"/>
      <c r="K946" s="334"/>
      <c r="L946" s="334"/>
      <c r="M946" s="269"/>
      <c r="N946" s="266"/>
      <c r="O946" s="266"/>
      <c r="P946" s="266"/>
      <c r="Q946" s="266"/>
      <c r="R946" s="266"/>
      <c r="S946" s="266"/>
      <c r="T946" s="269"/>
      <c r="U946" s="266"/>
      <c r="V946" s="266"/>
      <c r="W946" s="266"/>
      <c r="X946" s="266"/>
      <c r="Y946" s="266"/>
      <c r="Z946" s="266"/>
      <c r="AA946" s="266"/>
      <c r="BJ946" s="275"/>
    </row>
    <row r="947" spans="1:62" x14ac:dyDescent="0.25">
      <c r="A947" t="str">
        <f t="shared" si="24"/>
        <v>42. Weg- en waterbouw</v>
      </c>
      <c r="B947" s="275">
        <v>42</v>
      </c>
      <c r="C947" s="99" t="s">
        <v>158</v>
      </c>
      <c r="D947" s="266"/>
      <c r="E947" s="267">
        <v>1.1255527679163269E-2</v>
      </c>
      <c r="F947" s="267">
        <v>1.8912812962829428E-2</v>
      </c>
      <c r="G947" s="267">
        <v>-5.9477174706629166E-3</v>
      </c>
      <c r="H947" s="267">
        <v>-1.3854722815233589E-2</v>
      </c>
      <c r="I947" s="267">
        <v>1.2634793893164131E-2</v>
      </c>
      <c r="J947" s="267">
        <v>1.3713019798825554E-3</v>
      </c>
      <c r="K947" s="333">
        <v>3.0417993102066498E-3</v>
      </c>
      <c r="L947" s="333">
        <v>2.754545102643835E-3</v>
      </c>
      <c r="M947" s="268">
        <v>-1.9415315731118543E-2</v>
      </c>
      <c r="N947" s="267">
        <v>1.3311534933903024E-3</v>
      </c>
      <c r="O947" s="267">
        <v>1.3311534933905245E-3</v>
      </c>
      <c r="P947" s="267">
        <v>1.3311534933903024E-3</v>
      </c>
      <c r="Q947" s="267">
        <v>1.3311534933904134E-3</v>
      </c>
      <c r="R947" s="267">
        <v>1.3311534933905245E-3</v>
      </c>
      <c r="S947" s="267">
        <v>1.3311534933903024E-3</v>
      </c>
      <c r="T947" s="268">
        <v>1.3311534933903024E-3</v>
      </c>
      <c r="U947" s="267">
        <v>3.4731844788791211E-3</v>
      </c>
      <c r="V947" s="267">
        <v>3.4731844788784549E-3</v>
      </c>
      <c r="W947" s="267">
        <v>3.473184478878899E-3</v>
      </c>
      <c r="X947" s="267">
        <v>3.473184478878899E-3</v>
      </c>
      <c r="Y947" s="267">
        <v>3.473184478878677E-3</v>
      </c>
      <c r="Z947" s="267">
        <v>3.473184478878899E-3</v>
      </c>
      <c r="AA947" s="267">
        <v>3.473184478878677E-3</v>
      </c>
      <c r="BJ947" s="275"/>
    </row>
    <row r="948" spans="1:62" x14ac:dyDescent="0.25">
      <c r="A948" t="str">
        <f t="shared" si="24"/>
        <v>42. Weg- en waterbouw</v>
      </c>
      <c r="B948" s="275">
        <v>42</v>
      </c>
      <c r="C948" s="99" t="s">
        <v>159</v>
      </c>
      <c r="D948" s="270"/>
      <c r="E948" s="70">
        <v>50.892156483642687</v>
      </c>
      <c r="F948" s="70">
        <v>43.495642437472405</v>
      </c>
      <c r="G948" s="70">
        <v>39.424497156304398</v>
      </c>
      <c r="H948" s="70">
        <v>45.952772779772964</v>
      </c>
      <c r="I948" s="70">
        <v>47.22368279332278</v>
      </c>
      <c r="J948" s="70">
        <v>40.053932829051313</v>
      </c>
      <c r="K948" s="69">
        <v>39.262767794820597</v>
      </c>
      <c r="L948" s="69">
        <v>36.903005200826669</v>
      </c>
      <c r="M948" s="265">
        <v>40.046110855017083</v>
      </c>
      <c r="N948" s="70">
        <v>52.595234882836948</v>
      </c>
      <c r="O948" s="70">
        <v>53.049053729919464</v>
      </c>
      <c r="P948" s="70">
        <v>52.674459976917269</v>
      </c>
      <c r="Q948" s="70">
        <v>53.363689523018778</v>
      </c>
      <c r="R948" s="70">
        <v>53.992788644683252</v>
      </c>
      <c r="S948" s="70">
        <v>54.664719882736165</v>
      </c>
      <c r="T948" s="265">
        <v>55.713617633632886</v>
      </c>
      <c r="U948" s="70">
        <v>52.837149924733374</v>
      </c>
      <c r="V948" s="70">
        <v>53.068619913030638</v>
      </c>
      <c r="W948" s="70">
        <v>52.471975083751978</v>
      </c>
      <c r="X948" s="70">
        <v>52.934685380860891</v>
      </c>
      <c r="Y948" s="70">
        <v>53.333171953914089</v>
      </c>
      <c r="Z948" s="70">
        <v>53.76949402977236</v>
      </c>
      <c r="AA948" s="70">
        <v>54.570426709394681</v>
      </c>
      <c r="BJ948" s="275"/>
    </row>
    <row r="949" spans="1:62" x14ac:dyDescent="0.25">
      <c r="A949" t="str">
        <f t="shared" si="24"/>
        <v>42. Weg- en waterbouw</v>
      </c>
      <c r="B949" s="275">
        <v>42</v>
      </c>
      <c r="C949" s="99" t="s">
        <v>160</v>
      </c>
      <c r="D949" s="270"/>
      <c r="E949" s="70">
        <v>436.32838885899849</v>
      </c>
      <c r="F949" s="70">
        <v>410.95054143625708</v>
      </c>
      <c r="G949" s="70">
        <v>340.0001149909952</v>
      </c>
      <c r="H949" s="70">
        <v>327.05230818871303</v>
      </c>
      <c r="I949" s="70">
        <v>372.00177040998506</v>
      </c>
      <c r="J949" s="70">
        <v>361.48715151050538</v>
      </c>
      <c r="K949" s="69">
        <v>338.21366377909408</v>
      </c>
      <c r="L949" s="69">
        <v>351.55927331703117</v>
      </c>
      <c r="M949" s="265">
        <v>336.5827321034248</v>
      </c>
      <c r="N949" s="70">
        <v>448.91719761305302</v>
      </c>
      <c r="O949" s="70">
        <v>452.79068701775122</v>
      </c>
      <c r="P949" s="70">
        <v>449.5934091994144</v>
      </c>
      <c r="Q949" s="70">
        <v>455.47620441911926</v>
      </c>
      <c r="R949" s="70">
        <v>460.84576718174526</v>
      </c>
      <c r="S949" s="70">
        <v>466.58091579449177</v>
      </c>
      <c r="T949" s="265">
        <v>475.53359449179413</v>
      </c>
      <c r="U949" s="70">
        <v>452.30665368608788</v>
      </c>
      <c r="V949" s="70">
        <v>454.28812725127102</v>
      </c>
      <c r="W949" s="70">
        <v>449.18061432609329</v>
      </c>
      <c r="X949" s="70">
        <v>453.1415953102977</v>
      </c>
      <c r="Y949" s="70">
        <v>456.55279611604277</v>
      </c>
      <c r="Z949" s="70">
        <v>460.28788361303975</v>
      </c>
      <c r="AA949" s="70">
        <v>467.14418037892983</v>
      </c>
      <c r="BJ949" s="275"/>
    </row>
    <row r="950" spans="1:62" x14ac:dyDescent="0.25">
      <c r="A950" t="str">
        <f t="shared" si="24"/>
        <v>42. Weg- en waterbouw</v>
      </c>
      <c r="B950" s="275">
        <v>42</v>
      </c>
      <c r="C950" s="99" t="s">
        <v>161</v>
      </c>
      <c r="D950" s="270"/>
      <c r="E950" s="70">
        <v>630.21321266419091</v>
      </c>
      <c r="F950" s="70">
        <v>627.02474065467254</v>
      </c>
      <c r="G950" s="70">
        <v>562.22937305620326</v>
      </c>
      <c r="H950" s="70">
        <v>562.86693249097812</v>
      </c>
      <c r="I950" s="70">
        <v>654.97310011813818</v>
      </c>
      <c r="J950" s="70">
        <v>601.37739334956984</v>
      </c>
      <c r="K950" s="69">
        <v>595.59794503829835</v>
      </c>
      <c r="L950" s="69">
        <v>577.83859602200471</v>
      </c>
      <c r="M950" s="265">
        <v>505.84568788731031</v>
      </c>
      <c r="N950" s="70">
        <v>729.69097899887709</v>
      </c>
      <c r="O950" s="70">
        <v>735.98712958273666</v>
      </c>
      <c r="P950" s="70">
        <v>730.79012489278796</v>
      </c>
      <c r="Q950" s="70">
        <v>740.35229498994806</v>
      </c>
      <c r="R950" s="70">
        <v>749.08023308162649</v>
      </c>
      <c r="S950" s="70">
        <v>758.40241148822452</v>
      </c>
      <c r="T950" s="265">
        <v>772.95451356413548</v>
      </c>
      <c r="U950" s="70">
        <v>736.7253275622104</v>
      </c>
      <c r="V950" s="70">
        <v>739.95278784710445</v>
      </c>
      <c r="W950" s="70">
        <v>731.63357763393549</v>
      </c>
      <c r="X950" s="70">
        <v>738.08529570899384</v>
      </c>
      <c r="Y950" s="70">
        <v>743.64152180142958</v>
      </c>
      <c r="Z950" s="70">
        <v>749.72530044424491</v>
      </c>
      <c r="AA950" s="70">
        <v>760.89296167484815</v>
      </c>
      <c r="BJ950" s="275"/>
    </row>
    <row r="951" spans="1:62" x14ac:dyDescent="0.25">
      <c r="A951" t="str">
        <f t="shared" si="24"/>
        <v>42. Weg- en waterbouw</v>
      </c>
      <c r="B951" s="275">
        <v>42</v>
      </c>
      <c r="C951" s="99" t="s">
        <v>162</v>
      </c>
      <c r="D951" s="270"/>
      <c r="E951" s="70">
        <v>532.30015103333619</v>
      </c>
      <c r="F951" s="70">
        <v>549.52125833476896</v>
      </c>
      <c r="G951" s="70">
        <v>477.03506846603221</v>
      </c>
      <c r="H951" s="70">
        <v>470.82606964401458</v>
      </c>
      <c r="I951" s="70">
        <v>574.20957070414215</v>
      </c>
      <c r="J951" s="70">
        <v>529.82638979418311</v>
      </c>
      <c r="K951" s="69">
        <v>548.44267594596886</v>
      </c>
      <c r="L951" s="69">
        <v>559.55352593511134</v>
      </c>
      <c r="M951" s="265">
        <v>509.26312923295421</v>
      </c>
      <c r="N951" s="70">
        <v>574.91138035851031</v>
      </c>
      <c r="O951" s="70">
        <v>600.03556544008006</v>
      </c>
      <c r="P951" s="70">
        <v>620.27929761648147</v>
      </c>
      <c r="Q951" s="70">
        <v>636.46370386235162</v>
      </c>
      <c r="R951" s="70">
        <v>657.88547805619635</v>
      </c>
      <c r="S951" s="70">
        <v>688.78727736401015</v>
      </c>
      <c r="T951" s="265">
        <v>694.10406167071767</v>
      </c>
      <c r="U951" s="70">
        <v>581.55568226819253</v>
      </c>
      <c r="V951" s="70">
        <v>604.41405984978439</v>
      </c>
      <c r="W951" s="70">
        <v>622.17423099062512</v>
      </c>
      <c r="X951" s="70">
        <v>635.71951404490108</v>
      </c>
      <c r="Y951" s="70">
        <v>654.34888784660768</v>
      </c>
      <c r="Z951" s="70">
        <v>682.19943106061862</v>
      </c>
      <c r="AA951" s="70">
        <v>684.57019954589475</v>
      </c>
      <c r="BJ951" s="275"/>
    </row>
    <row r="952" spans="1:62" x14ac:dyDescent="0.25">
      <c r="A952" t="str">
        <f t="shared" si="24"/>
        <v>42. Weg- en waterbouw</v>
      </c>
      <c r="B952" s="275">
        <v>42</v>
      </c>
      <c r="C952" s="99" t="s">
        <v>163</v>
      </c>
      <c r="D952" s="270"/>
      <c r="E952" s="70">
        <v>436.66703707456963</v>
      </c>
      <c r="F952" s="70">
        <v>456.54339014397061</v>
      </c>
      <c r="G952" s="70">
        <v>388.03868197039418</v>
      </c>
      <c r="H952" s="70">
        <v>386.54990452889245</v>
      </c>
      <c r="I952" s="70">
        <v>489.74436365276898</v>
      </c>
      <c r="J952" s="70">
        <v>468.61657087559843</v>
      </c>
      <c r="K952" s="69">
        <v>481.4577005492809</v>
      </c>
      <c r="L952" s="69">
        <v>492.82033908913866</v>
      </c>
      <c r="M952" s="265">
        <v>429.65004308061236</v>
      </c>
      <c r="N952" s="70">
        <v>497.16029958150449</v>
      </c>
      <c r="O952" s="70">
        <v>501.80964910086072</v>
      </c>
      <c r="P952" s="70">
        <v>508.84562550554199</v>
      </c>
      <c r="Q952" s="70">
        <v>522.44679816377288</v>
      </c>
      <c r="R952" s="70">
        <v>533.561255117359</v>
      </c>
      <c r="S952" s="70">
        <v>534.91845971512691</v>
      </c>
      <c r="T952" s="265">
        <v>558.29491536477838</v>
      </c>
      <c r="U952" s="70">
        <v>503.75901823731436</v>
      </c>
      <c r="V952" s="70">
        <v>506.32872735837287</v>
      </c>
      <c r="W952" s="70">
        <v>511.26583644222785</v>
      </c>
      <c r="X952" s="70">
        <v>522.7210238653239</v>
      </c>
      <c r="Y952" s="70">
        <v>531.59311688000616</v>
      </c>
      <c r="Z952" s="70">
        <v>530.70089078006879</v>
      </c>
      <c r="AA952" s="70">
        <v>551.56039179470145</v>
      </c>
      <c r="BJ952" s="275"/>
    </row>
    <row r="953" spans="1:62" x14ac:dyDescent="0.25">
      <c r="A953" t="str">
        <f t="shared" si="24"/>
        <v>42. Weg- en waterbouw</v>
      </c>
      <c r="B953" s="275">
        <v>42</v>
      </c>
      <c r="C953" s="99" t="s">
        <v>164</v>
      </c>
      <c r="D953" s="270"/>
      <c r="E953" s="70">
        <v>421.92114241426344</v>
      </c>
      <c r="F953" s="70">
        <v>433.11941167371532</v>
      </c>
      <c r="G953" s="70">
        <v>341.79379429819926</v>
      </c>
      <c r="H953" s="70">
        <v>324.80546877537699</v>
      </c>
      <c r="I953" s="70">
        <v>412.69228052168972</v>
      </c>
      <c r="J953" s="70">
        <v>384.85323956764205</v>
      </c>
      <c r="K953" s="69">
        <v>402.70176364023615</v>
      </c>
      <c r="L953" s="69">
        <v>424.10521339548535</v>
      </c>
      <c r="M953" s="265">
        <v>365.81760707865624</v>
      </c>
      <c r="N953" s="70">
        <v>440.2560100346189</v>
      </c>
      <c r="O953" s="70">
        <v>448.4947563494822</v>
      </c>
      <c r="P953" s="70">
        <v>457.32352553181738</v>
      </c>
      <c r="Q953" s="70">
        <v>467.36858146816962</v>
      </c>
      <c r="R953" s="70">
        <v>469.00323656893102</v>
      </c>
      <c r="S953" s="70">
        <v>472.93176891524774</v>
      </c>
      <c r="T953" s="265">
        <v>477.35453777741344</v>
      </c>
      <c r="U953" s="70">
        <v>446.81999859224027</v>
      </c>
      <c r="V953" s="70">
        <v>453.26464699301567</v>
      </c>
      <c r="W953" s="70">
        <v>460.24087606212845</v>
      </c>
      <c r="X953" s="70">
        <v>468.36919818744923</v>
      </c>
      <c r="Y953" s="70">
        <v>468.02798301129161</v>
      </c>
      <c r="Z953" s="70">
        <v>469.96080207214072</v>
      </c>
      <c r="AA953" s="70">
        <v>472.35810418665375</v>
      </c>
      <c r="BJ953" s="275"/>
    </row>
    <row r="954" spans="1:62" x14ac:dyDescent="0.25">
      <c r="A954" t="str">
        <f t="shared" si="24"/>
        <v>42. Weg- en waterbouw</v>
      </c>
      <c r="B954" s="275">
        <v>42</v>
      </c>
      <c r="C954" s="99" t="s">
        <v>165</v>
      </c>
      <c r="D954" s="270"/>
      <c r="E954" s="70">
        <v>343.97295321330722</v>
      </c>
      <c r="F954" s="70">
        <v>358.12955219172147</v>
      </c>
      <c r="G954" s="70">
        <v>294.06043754151506</v>
      </c>
      <c r="H954" s="70">
        <v>283.56045226205703</v>
      </c>
      <c r="I954" s="70">
        <v>372.0890101455438</v>
      </c>
      <c r="J954" s="70">
        <v>331.81708448192148</v>
      </c>
      <c r="K954" s="69">
        <v>336.79037153466959</v>
      </c>
      <c r="L954" s="69">
        <v>331.83051062269107</v>
      </c>
      <c r="M954" s="265">
        <v>271.63568947845522</v>
      </c>
      <c r="N954" s="70">
        <v>331.86378286273055</v>
      </c>
      <c r="O954" s="70">
        <v>339.5387911014933</v>
      </c>
      <c r="P954" s="70">
        <v>349.18587465326715</v>
      </c>
      <c r="Q954" s="70">
        <v>361.86773564612628</v>
      </c>
      <c r="R954" s="70">
        <v>372.07544207873161</v>
      </c>
      <c r="S954" s="70">
        <v>383.12469494050816</v>
      </c>
      <c r="T954" s="265">
        <v>390.29431238270001</v>
      </c>
      <c r="U954" s="70">
        <v>337.93937941457654</v>
      </c>
      <c r="V954" s="70">
        <v>344.29879964613428</v>
      </c>
      <c r="W954" s="70">
        <v>352.58996309651815</v>
      </c>
      <c r="X954" s="70">
        <v>363.85664334654723</v>
      </c>
      <c r="Y954" s="70">
        <v>372.54489787853407</v>
      </c>
      <c r="Z954" s="70">
        <v>381.9925801840821</v>
      </c>
      <c r="AA954" s="70">
        <v>387.50219899870109</v>
      </c>
      <c r="BJ954" s="275"/>
    </row>
    <row r="955" spans="1:62" x14ac:dyDescent="0.25">
      <c r="A955" t="str">
        <f t="shared" si="24"/>
        <v>42. Weg- en waterbouw</v>
      </c>
      <c r="B955" s="275">
        <v>42</v>
      </c>
      <c r="C955" s="99" t="s">
        <v>166</v>
      </c>
      <c r="D955" s="266"/>
      <c r="E955" s="70">
        <v>255.83238651803285</v>
      </c>
      <c r="F955" s="70">
        <v>284.34350451201146</v>
      </c>
      <c r="G955" s="70">
        <v>207.16417422683722</v>
      </c>
      <c r="H955" s="70">
        <v>188.45941283430912</v>
      </c>
      <c r="I955" s="70">
        <v>264.27804248086198</v>
      </c>
      <c r="J955" s="70">
        <v>231.17076907926898</v>
      </c>
      <c r="K955" s="69">
        <v>243.55029544701324</v>
      </c>
      <c r="L955" s="69">
        <v>247.64374428639658</v>
      </c>
      <c r="M955" s="265">
        <v>190.3978777957845</v>
      </c>
      <c r="N955" s="70">
        <v>255.83209805696401</v>
      </c>
      <c r="O955" s="70">
        <v>253.97502356767629</v>
      </c>
      <c r="P955" s="70">
        <v>254.02662198257266</v>
      </c>
      <c r="Q955" s="70">
        <v>248.29533974160373</v>
      </c>
      <c r="R955" s="70">
        <v>250.77843333135198</v>
      </c>
      <c r="S955" s="70">
        <v>252.1445824378257</v>
      </c>
      <c r="T955" s="265">
        <v>258.10429027339273</v>
      </c>
      <c r="U955" s="70">
        <v>262.20946686510172</v>
      </c>
      <c r="V955" s="70">
        <v>259.20985671713368</v>
      </c>
      <c r="W955" s="70">
        <v>258.170670946256</v>
      </c>
      <c r="X955" s="70">
        <v>251.28317244737704</v>
      </c>
      <c r="Y955" s="70">
        <v>252.72731920026433</v>
      </c>
      <c r="Z955" s="70">
        <v>253.03396143046433</v>
      </c>
      <c r="AA955" s="70">
        <v>257.9238866738167</v>
      </c>
      <c r="BJ955" s="275"/>
    </row>
    <row r="956" spans="1:62" x14ac:dyDescent="0.25">
      <c r="A956" t="str">
        <f t="shared" si="24"/>
        <v>42. Weg- en waterbouw</v>
      </c>
      <c r="B956" s="275">
        <v>42</v>
      </c>
      <c r="C956" s="99" t="s">
        <v>167</v>
      </c>
      <c r="D956" s="266"/>
      <c r="E956" s="70">
        <v>232.29271320849213</v>
      </c>
      <c r="F956" s="70">
        <v>268.54323242848051</v>
      </c>
      <c r="G956" s="70">
        <v>218.25223845040509</v>
      </c>
      <c r="H956" s="70">
        <v>213.13346237922397</v>
      </c>
      <c r="I956" s="70">
        <v>292.512066840817</v>
      </c>
      <c r="J956" s="70">
        <v>263.58574734929192</v>
      </c>
      <c r="K956" s="69">
        <v>274.56058721740584</v>
      </c>
      <c r="L956" s="69">
        <v>275.06052982790004</v>
      </c>
      <c r="M956" s="265">
        <v>218.14574361084811</v>
      </c>
      <c r="N956" s="70">
        <v>266.27696034763568</v>
      </c>
      <c r="O956" s="70">
        <v>271.50922425912825</v>
      </c>
      <c r="P956" s="70">
        <v>275.60809349206949</v>
      </c>
      <c r="Q956" s="70">
        <v>282.6495871539762</v>
      </c>
      <c r="R956" s="70">
        <v>287.91388719768878</v>
      </c>
      <c r="S956" s="70">
        <v>293.13924070441959</v>
      </c>
      <c r="T956" s="265">
        <v>291.07970028940196</v>
      </c>
      <c r="U956" s="70">
        <v>271.81437699049661</v>
      </c>
      <c r="V956" s="70">
        <v>275.98824823034602</v>
      </c>
      <c r="W956" s="70">
        <v>278.97490319599081</v>
      </c>
      <c r="X956" s="70">
        <v>284.89753509523302</v>
      </c>
      <c r="Y956" s="70">
        <v>288.98155061690392</v>
      </c>
      <c r="Z956" s="70">
        <v>292.98718847233374</v>
      </c>
      <c r="AA956" s="70">
        <v>289.70351088784878</v>
      </c>
      <c r="BJ956" s="275"/>
    </row>
    <row r="957" spans="1:62" x14ac:dyDescent="0.25">
      <c r="A957" t="str">
        <f t="shared" si="24"/>
        <v>42. Weg- en waterbouw</v>
      </c>
      <c r="B957" s="275">
        <v>42</v>
      </c>
      <c r="C957" s="99" t="s">
        <v>168</v>
      </c>
      <c r="D957" s="266"/>
      <c r="E957" s="70">
        <v>151.27979844142752</v>
      </c>
      <c r="F957" s="70">
        <v>168.85567159351538</v>
      </c>
      <c r="G957" s="70">
        <v>162.44798811230982</v>
      </c>
      <c r="H957" s="70">
        <v>156.56265840477872</v>
      </c>
      <c r="I957" s="70">
        <v>194.66172797319902</v>
      </c>
      <c r="J957" s="70">
        <v>196.24309889249042</v>
      </c>
      <c r="K957" s="69">
        <v>222.16053921287687</v>
      </c>
      <c r="L957" s="69">
        <v>222.0900861389446</v>
      </c>
      <c r="M957" s="265">
        <v>206.58899035654534</v>
      </c>
      <c r="N957" s="70">
        <v>247.47858708537242</v>
      </c>
      <c r="O957" s="70">
        <v>257.07136971946875</v>
      </c>
      <c r="P957" s="70">
        <v>258.73206408865906</v>
      </c>
      <c r="Q957" s="70">
        <v>258.74018544512126</v>
      </c>
      <c r="R957" s="70">
        <v>258.34201533423447</v>
      </c>
      <c r="S957" s="70">
        <v>253.50849014866753</v>
      </c>
      <c r="T957" s="265">
        <v>261.41787742623984</v>
      </c>
      <c r="U957" s="70">
        <v>249.90748106814701</v>
      </c>
      <c r="V957" s="70">
        <v>258.5011672269394</v>
      </c>
      <c r="W957" s="70">
        <v>259.07542409506817</v>
      </c>
      <c r="X957" s="70">
        <v>257.99246219245185</v>
      </c>
      <c r="Y957" s="70">
        <v>256.51061568226271</v>
      </c>
      <c r="Z957" s="70">
        <v>250.65130855342176</v>
      </c>
      <c r="AA957" s="70">
        <v>257.3830359703872</v>
      </c>
      <c r="BJ957" s="275"/>
    </row>
    <row r="958" spans="1:62" x14ac:dyDescent="0.25">
      <c r="A958" t="str">
        <f t="shared" si="24"/>
        <v>42. Weg- en waterbouw</v>
      </c>
      <c r="B958" s="275">
        <v>42</v>
      </c>
      <c r="C958" s="99" t="s">
        <v>169</v>
      </c>
      <c r="D958" s="266"/>
      <c r="E958" s="70">
        <v>22.917102058591258</v>
      </c>
      <c r="F958" s="70">
        <v>27.095536390506869</v>
      </c>
      <c r="G958" s="70">
        <v>25.056972894960495</v>
      </c>
      <c r="H958" s="70">
        <v>28.278254309598069</v>
      </c>
      <c r="I958" s="70">
        <v>31.767224451534666</v>
      </c>
      <c r="J958" s="70">
        <v>32.85364526146401</v>
      </c>
      <c r="K958" s="69">
        <v>41.207668762194217</v>
      </c>
      <c r="L958" s="69">
        <v>44.62706459131676</v>
      </c>
      <c r="M958" s="265">
        <v>40.894733869078522</v>
      </c>
      <c r="N958" s="70">
        <v>48.606779269420358</v>
      </c>
      <c r="O958" s="70">
        <v>51.557283152121784</v>
      </c>
      <c r="P958" s="70">
        <v>86.190536267080276</v>
      </c>
      <c r="Q958" s="70">
        <v>89.431143650197541</v>
      </c>
      <c r="R958" s="70">
        <v>93.743347224345641</v>
      </c>
      <c r="S958" s="70">
        <v>105.34458075373811</v>
      </c>
      <c r="T958" s="265">
        <v>105.10264503850919</v>
      </c>
      <c r="U958" s="70">
        <v>48.939579837837769</v>
      </c>
      <c r="V958" s="70">
        <v>51.691672329634478</v>
      </c>
      <c r="W958" s="70">
        <v>86.05127496840646</v>
      </c>
      <c r="X958" s="70">
        <v>88.910628199422348</v>
      </c>
      <c r="Y958" s="70">
        <v>92.805244310663127</v>
      </c>
      <c r="Z958" s="70">
        <v>103.85117834758236</v>
      </c>
      <c r="AA958" s="70">
        <v>103.17632217084339</v>
      </c>
      <c r="BJ958" s="275"/>
    </row>
    <row r="959" spans="1:62" x14ac:dyDescent="0.25">
      <c r="A959" t="str">
        <f t="shared" si="24"/>
        <v>42. Weg- en waterbouw</v>
      </c>
      <c r="B959" s="275">
        <v>42</v>
      </c>
      <c r="C959" s="99" t="s">
        <v>26</v>
      </c>
      <c r="D959" s="270"/>
      <c r="E959" s="70">
        <v>406.48961370851089</v>
      </c>
      <c r="F959" s="70">
        <v>464.4944404125028</v>
      </c>
      <c r="G959" s="70">
        <v>405.75719945767537</v>
      </c>
      <c r="H959" s="70">
        <v>397.97437509360077</v>
      </c>
      <c r="I959" s="70">
        <v>518.94101926555061</v>
      </c>
      <c r="J959" s="70">
        <v>492.68249150324635</v>
      </c>
      <c r="K959" s="69">
        <v>537.92879519247697</v>
      </c>
      <c r="L959" s="69">
        <v>541.77768055816136</v>
      </c>
      <c r="M959" s="265">
        <v>465.62946783647203</v>
      </c>
      <c r="N959" s="70">
        <v>562.3623267024285</v>
      </c>
      <c r="O959" s="70">
        <v>580.13787713071883</v>
      </c>
      <c r="P959" s="70">
        <v>620.53069384780883</v>
      </c>
      <c r="Q959" s="70">
        <v>630.82091624929501</v>
      </c>
      <c r="R959" s="70">
        <v>639.99924975626891</v>
      </c>
      <c r="S959" s="70">
        <v>651.99231160682518</v>
      </c>
      <c r="T959" s="265">
        <v>657.60022275415099</v>
      </c>
      <c r="U959" s="70">
        <v>570.6614378964814</v>
      </c>
      <c r="V959" s="70">
        <v>586.18108778691987</v>
      </c>
      <c r="W959" s="70">
        <v>624.10160225946538</v>
      </c>
      <c r="X959" s="70">
        <v>631.80062548710725</v>
      </c>
      <c r="Y959" s="70">
        <v>638.29741060982985</v>
      </c>
      <c r="Z959" s="70">
        <v>647.48967537333783</v>
      </c>
      <c r="AA959" s="70">
        <v>650.26286902907941</v>
      </c>
      <c r="BJ959" s="275"/>
    </row>
    <row r="960" spans="1:62" x14ac:dyDescent="0.25">
      <c r="A960" t="str">
        <f t="shared" si="24"/>
        <v>42. Weg- en waterbouw</v>
      </c>
      <c r="B960" s="275">
        <v>42</v>
      </c>
      <c r="C960" s="99" t="s">
        <v>19</v>
      </c>
      <c r="D960" s="270"/>
      <c r="E960" s="70">
        <v>3514.6170419688524</v>
      </c>
      <c r="F960" s="70">
        <v>3627.6224817970924</v>
      </c>
      <c r="G960" s="70">
        <v>3055.5033411641557</v>
      </c>
      <c r="H960" s="70">
        <v>2988.047696597715</v>
      </c>
      <c r="I960" s="70">
        <v>3706.1528400920038</v>
      </c>
      <c r="J960" s="70">
        <v>3441.8850229909872</v>
      </c>
      <c r="K960" s="69">
        <v>3523.945978921859</v>
      </c>
      <c r="L960" s="69">
        <v>3564.0318884268472</v>
      </c>
      <c r="M960" s="265">
        <v>3114.8683453486869</v>
      </c>
      <c r="N960" s="70">
        <v>3893.5893090915242</v>
      </c>
      <c r="O960" s="70">
        <v>3965.8185330207184</v>
      </c>
      <c r="P960" s="70">
        <v>4043.2496332066094</v>
      </c>
      <c r="Q960" s="70">
        <v>4116.4552640634047</v>
      </c>
      <c r="R960" s="70">
        <v>4187.2218838168938</v>
      </c>
      <c r="S960" s="70">
        <v>4263.5471421449956</v>
      </c>
      <c r="T960" s="265">
        <v>4339.9540659127151</v>
      </c>
      <c r="U960" s="70">
        <v>3944.8141144469378</v>
      </c>
      <c r="V960" s="70">
        <v>4001.0067133627667</v>
      </c>
      <c r="W960" s="70">
        <v>4061.829346841002</v>
      </c>
      <c r="X960" s="70">
        <v>4117.9117537788579</v>
      </c>
      <c r="Y960" s="70">
        <v>4171.0671052979205</v>
      </c>
      <c r="Z960" s="70">
        <v>4229.1600189877699</v>
      </c>
      <c r="AA960" s="70">
        <v>4286.7852189920204</v>
      </c>
      <c r="BJ960" s="275"/>
    </row>
    <row r="961" spans="1:62" x14ac:dyDescent="0.25">
      <c r="A961" t="str">
        <f t="shared" si="24"/>
        <v>42. Weg- en waterbouw</v>
      </c>
      <c r="B961" s="275">
        <v>42</v>
      </c>
      <c r="C961" s="99" t="s">
        <v>20</v>
      </c>
      <c r="D961" s="270"/>
      <c r="E961" s="267">
        <v>0.11565687210143373</v>
      </c>
      <c r="F961" s="267">
        <v>0.12804376495715075</v>
      </c>
      <c r="G961" s="267">
        <v>0.13279553453313545</v>
      </c>
      <c r="H961" s="267">
        <v>0.13318876253104892</v>
      </c>
      <c r="I961" s="267">
        <v>0.14002148363980263</v>
      </c>
      <c r="J961" s="267">
        <v>0.14314321606103705</v>
      </c>
      <c r="K961" s="333">
        <v>0.15264955774295233</v>
      </c>
      <c r="L961" s="333">
        <v>0.15201257943775032</v>
      </c>
      <c r="M961" s="268">
        <v>0.14948608294529642</v>
      </c>
      <c r="N961" s="267">
        <v>0.14443288237650373</v>
      </c>
      <c r="O961" s="267">
        <v>0.1462845241909832</v>
      </c>
      <c r="P961" s="267">
        <v>0.1534732579337873</v>
      </c>
      <c r="Q961" s="267">
        <v>0.1532437196041829</v>
      </c>
      <c r="R961" s="267">
        <v>0.15284579310921845</v>
      </c>
      <c r="S961" s="267">
        <v>0.15292250557333045</v>
      </c>
      <c r="T961" s="268">
        <v>0.15152239234952691</v>
      </c>
      <c r="U961" s="267">
        <v>0.1446611732113233</v>
      </c>
      <c r="V961" s="267">
        <v>0.14650839895598333</v>
      </c>
      <c r="W961" s="267">
        <v>0.15365037498309636</v>
      </c>
      <c r="X961" s="267">
        <v>0.15342743197625028</v>
      </c>
      <c r="Y961" s="267">
        <v>0.15302976300695098</v>
      </c>
      <c r="Z961" s="267">
        <v>0.15310124763931526</v>
      </c>
      <c r="AA961" s="267">
        <v>0.15169009777960835</v>
      </c>
      <c r="BJ961" s="275"/>
    </row>
    <row r="962" spans="1:62" x14ac:dyDescent="0.25">
      <c r="A962" t="str">
        <f t="shared" si="24"/>
        <v>42. Weg- en waterbouw</v>
      </c>
      <c r="B962" s="275">
        <v>42</v>
      </c>
      <c r="C962" s="99" t="s">
        <v>29</v>
      </c>
      <c r="D962" s="270"/>
      <c r="E962" s="70">
        <v>3461.6170419688524</v>
      </c>
      <c r="F962" s="70">
        <v>3261.6224817970924</v>
      </c>
      <c r="G962" s="70">
        <v>3055.5033411641557</v>
      </c>
      <c r="H962" s="70">
        <v>2988.047696597715</v>
      </c>
      <c r="I962" s="70">
        <v>3590.1528400920038</v>
      </c>
      <c r="J962" s="70">
        <v>3441.8850229909872</v>
      </c>
      <c r="K962" s="69">
        <v>3523.945978921859</v>
      </c>
      <c r="L962" s="69">
        <v>3564.0318884268472</v>
      </c>
      <c r="M962" s="265">
        <v>3114.8683453486869</v>
      </c>
      <c r="N962" s="70">
        <v>3893.5893090915242</v>
      </c>
      <c r="O962" s="70">
        <v>3965.8185330207184</v>
      </c>
      <c r="P962" s="70">
        <v>4043.2496332066094</v>
      </c>
      <c r="Q962" s="70">
        <v>4116.4552640634047</v>
      </c>
      <c r="R962" s="70">
        <v>4187.2218838168938</v>
      </c>
      <c r="S962" s="70">
        <v>4263.5471421449956</v>
      </c>
      <c r="T962" s="265">
        <v>4339.9540659127151</v>
      </c>
      <c r="U962" s="70">
        <v>3944.8141144469378</v>
      </c>
      <c r="V962" s="70">
        <v>4001.0067133627667</v>
      </c>
      <c r="W962" s="70">
        <v>4061.829346841002</v>
      </c>
      <c r="X962" s="70">
        <v>4117.9117537788579</v>
      </c>
      <c r="Y962" s="70">
        <v>4171.0671052979205</v>
      </c>
      <c r="Z962" s="70">
        <v>4229.1600189877699</v>
      </c>
      <c r="AA962" s="70">
        <v>4286.7852189920204</v>
      </c>
      <c r="BJ962" s="275"/>
    </row>
    <row r="963" spans="1:62" x14ac:dyDescent="0.25">
      <c r="A963" t="str">
        <f t="shared" ref="A963:A1026" si="25">VLOOKUP(B963,$AU$3:$AV$70,2)</f>
        <v>43. Gespecialiseerde bouwwerkzaamheden</v>
      </c>
      <c r="B963" s="275">
        <v>43</v>
      </c>
      <c r="C963" s="82" t="s">
        <v>25</v>
      </c>
      <c r="D963" s="70">
        <v>77379</v>
      </c>
      <c r="E963" s="70">
        <v>77093</v>
      </c>
      <c r="F963" s="70">
        <v>78120</v>
      </c>
      <c r="G963" s="70">
        <v>78532</v>
      </c>
      <c r="H963" s="70">
        <v>79176</v>
      </c>
      <c r="I963" s="70">
        <v>80742</v>
      </c>
      <c r="J963" s="70">
        <v>81369</v>
      </c>
      <c r="K963" s="69">
        <v>83509</v>
      </c>
      <c r="L963" s="69">
        <v>83682</v>
      </c>
      <c r="M963" s="265">
        <v>84264.225208855583</v>
      </c>
      <c r="N963" s="70">
        <v>85066.111000834295</v>
      </c>
      <c r="O963" s="70">
        <v>85875.627798993693</v>
      </c>
      <c r="P963" s="70">
        <v>86692.848222472123</v>
      </c>
      <c r="Q963" s="70">
        <v>87517.845581475485</v>
      </c>
      <c r="R963" s="70">
        <v>88350.693883853222</v>
      </c>
      <c r="S963" s="70">
        <v>89191.467841737831</v>
      </c>
      <c r="T963" s="265">
        <v>90040.242878246427</v>
      </c>
      <c r="U963" s="70">
        <v>84763.209612501727</v>
      </c>
      <c r="V963" s="70">
        <v>85265.148833977786</v>
      </c>
      <c r="W963" s="70">
        <v>85770.060370721534</v>
      </c>
      <c r="X963" s="70">
        <v>86277.961823784164</v>
      </c>
      <c r="Y963" s="70">
        <v>86788.870898444671</v>
      </c>
      <c r="Z963" s="70">
        <v>87302.805404826751</v>
      </c>
      <c r="AA963" s="70">
        <v>87819.783258519514</v>
      </c>
      <c r="BJ963" s="275"/>
    </row>
    <row r="964" spans="1:62" x14ac:dyDescent="0.25">
      <c r="A964" t="str">
        <f t="shared" si="25"/>
        <v>43. Gespecialiseerde bouwwerkzaamheden</v>
      </c>
      <c r="B964" s="275">
        <v>43</v>
      </c>
      <c r="C964" s="82" t="s">
        <v>154</v>
      </c>
      <c r="D964" s="266"/>
      <c r="E964" s="70">
        <v>-286</v>
      </c>
      <c r="F964" s="70">
        <v>1027</v>
      </c>
      <c r="G964" s="70">
        <v>412</v>
      </c>
      <c r="H964" s="70">
        <v>644</v>
      </c>
      <c r="I964" s="70">
        <v>1566</v>
      </c>
      <c r="J964" s="70">
        <v>627</v>
      </c>
      <c r="K964" s="69">
        <v>2140</v>
      </c>
      <c r="L964" s="69">
        <v>173</v>
      </c>
      <c r="M964" s="265">
        <v>582.22520885558333</v>
      </c>
      <c r="N964" s="70">
        <v>801.8857919787115</v>
      </c>
      <c r="O964" s="70">
        <v>809.5167981593986</v>
      </c>
      <c r="P964" s="70">
        <v>817.22042347842944</v>
      </c>
      <c r="Q964" s="70">
        <v>824.99735900336236</v>
      </c>
      <c r="R964" s="70">
        <v>832.84830237773713</v>
      </c>
      <c r="S964" s="70">
        <v>840.77395788460854</v>
      </c>
      <c r="T964" s="265">
        <v>848.7750365085958</v>
      </c>
      <c r="U964" s="70">
        <v>498.98440364614362</v>
      </c>
      <c r="V964" s="70">
        <v>501.93922147605917</v>
      </c>
      <c r="W964" s="70">
        <v>504.911536743748</v>
      </c>
      <c r="X964" s="70">
        <v>507.90145306263003</v>
      </c>
      <c r="Y964" s="70">
        <v>510.90907466050703</v>
      </c>
      <c r="Z964" s="70">
        <v>513.93450638208014</v>
      </c>
      <c r="AA964" s="70">
        <v>516.97785369276244</v>
      </c>
      <c r="BJ964" s="275"/>
    </row>
    <row r="965" spans="1:62" x14ac:dyDescent="0.25">
      <c r="A965" t="str">
        <f t="shared" si="25"/>
        <v>43. Gespecialiseerde bouwwerkzaamheden</v>
      </c>
      <c r="B965" s="275">
        <v>43</v>
      </c>
      <c r="C965" s="82" t="s">
        <v>155</v>
      </c>
      <c r="D965" s="266"/>
      <c r="E965" s="267">
        <v>0.99630390674472402</v>
      </c>
      <c r="F965" s="267">
        <v>1.013321572646025</v>
      </c>
      <c r="G965" s="267">
        <v>1.0052739375320021</v>
      </c>
      <c r="H965" s="267">
        <v>1.0082004787857179</v>
      </c>
      <c r="I965" s="267">
        <v>1.0197787208244922</v>
      </c>
      <c r="J965" s="267">
        <v>1.007765475217359</v>
      </c>
      <c r="K965" s="333">
        <v>1.0262999422384447</v>
      </c>
      <c r="L965" s="333">
        <v>1.0020716329976409</v>
      </c>
      <c r="M965" s="268">
        <v>1.0069575919415834</v>
      </c>
      <c r="N965" s="267">
        <v>1.0095163254630442</v>
      </c>
      <c r="O965" s="267">
        <v>1.0095163254630444</v>
      </c>
      <c r="P965" s="267">
        <v>1.0095163254630437</v>
      </c>
      <c r="Q965" s="267">
        <v>1.0095163254630446</v>
      </c>
      <c r="R965" s="267">
        <v>1.0095163254630439</v>
      </c>
      <c r="S965" s="267">
        <v>1.009516325463045</v>
      </c>
      <c r="T965" s="268">
        <v>1.0095163254630439</v>
      </c>
      <c r="U965" s="267">
        <v>1.0059216637002164</v>
      </c>
      <c r="V965" s="267">
        <v>1.0059216637002149</v>
      </c>
      <c r="W965" s="267">
        <v>1.0059216637002169</v>
      </c>
      <c r="X965" s="267">
        <v>1.005921663700216</v>
      </c>
      <c r="Y965" s="267">
        <v>1.0059216637002157</v>
      </c>
      <c r="Z965" s="267">
        <v>1.0059216637002164</v>
      </c>
      <c r="AA965" s="267">
        <v>1.0059216637002157</v>
      </c>
      <c r="BJ965" s="275"/>
    </row>
    <row r="966" spans="1:62" x14ac:dyDescent="0.25">
      <c r="A966" t="str">
        <f t="shared" si="25"/>
        <v>43. Gespecialiseerde bouwwerkzaamheden</v>
      </c>
      <c r="B966" s="275">
        <v>43</v>
      </c>
      <c r="C966" s="5" t="s">
        <v>8</v>
      </c>
      <c r="D966" s="70">
        <v>1183</v>
      </c>
      <c r="E966" s="70">
        <v>1076</v>
      </c>
      <c r="F966" s="70">
        <v>1013</v>
      </c>
      <c r="G966" s="70">
        <v>965</v>
      </c>
      <c r="H966" s="70">
        <v>961</v>
      </c>
      <c r="I966" s="70">
        <v>997</v>
      </c>
      <c r="J966" s="70">
        <v>1069</v>
      </c>
      <c r="K966" s="69">
        <v>1173</v>
      </c>
      <c r="L966" s="69">
        <v>1263</v>
      </c>
      <c r="M966" s="265">
        <v>1029.1863846653323</v>
      </c>
      <c r="N966" s="70">
        <v>1046.0134155621715</v>
      </c>
      <c r="O966" s="70">
        <v>1052.7911582465076</v>
      </c>
      <c r="P966" s="70">
        <v>1071.6488953649673</v>
      </c>
      <c r="Q966" s="70">
        <v>1090.0231022458679</v>
      </c>
      <c r="R966" s="70">
        <v>1109.8529904725301</v>
      </c>
      <c r="S966" s="70">
        <v>1129.7160888822655</v>
      </c>
      <c r="T966" s="265">
        <v>1134.873487224007</v>
      </c>
      <c r="U966" s="70">
        <v>1042.2887958274662</v>
      </c>
      <c r="V966" s="70">
        <v>1045.3069992000242</v>
      </c>
      <c r="W966" s="70">
        <v>1060.2419038741937</v>
      </c>
      <c r="X966" s="70">
        <v>1074.5805152968446</v>
      </c>
      <c r="Y966" s="70">
        <v>1090.2335190824899</v>
      </c>
      <c r="Z966" s="70">
        <v>1105.7939313813692</v>
      </c>
      <c r="AA966" s="70">
        <v>1106.8866596530579</v>
      </c>
      <c r="BJ966" s="275"/>
    </row>
    <row r="967" spans="1:62" x14ac:dyDescent="0.25">
      <c r="A967" t="str">
        <f t="shared" si="25"/>
        <v>43. Gespecialiseerde bouwwerkzaamheden</v>
      </c>
      <c r="B967" s="275">
        <v>43</v>
      </c>
      <c r="C967" s="5" t="s">
        <v>9</v>
      </c>
      <c r="D967" s="70">
        <v>9151</v>
      </c>
      <c r="E967" s="70">
        <v>8458</v>
      </c>
      <c r="F967" s="70">
        <v>7968</v>
      </c>
      <c r="G967" s="70">
        <v>7490</v>
      </c>
      <c r="H967" s="70">
        <v>7233</v>
      </c>
      <c r="I967" s="70">
        <v>7027</v>
      </c>
      <c r="J967" s="70">
        <v>7080</v>
      </c>
      <c r="K967" s="69">
        <v>7504</v>
      </c>
      <c r="L967" s="69">
        <v>7562</v>
      </c>
      <c r="M967" s="265">
        <v>7371.2026496757371</v>
      </c>
      <c r="N967" s="70">
        <v>7491.7206205516231</v>
      </c>
      <c r="O967" s="70">
        <v>7540.2639316350142</v>
      </c>
      <c r="P967" s="70">
        <v>7675.3261554319988</v>
      </c>
      <c r="Q967" s="70">
        <v>7806.9252559100187</v>
      </c>
      <c r="R967" s="70">
        <v>7948.9501862987727</v>
      </c>
      <c r="S967" s="70">
        <v>8091.2129734966638</v>
      </c>
      <c r="T967" s="265">
        <v>8128.1511111250966</v>
      </c>
      <c r="U967" s="70">
        <v>7465.044279641399</v>
      </c>
      <c r="V967" s="70">
        <v>7486.6611500436384</v>
      </c>
      <c r="W967" s="70">
        <v>7593.6274008094697</v>
      </c>
      <c r="X967" s="70">
        <v>7696.3229009502775</v>
      </c>
      <c r="Y967" s="70">
        <v>7808.4322960018371</v>
      </c>
      <c r="Z967" s="70">
        <v>7919.8785355523569</v>
      </c>
      <c r="AA967" s="70">
        <v>7927.7048356780297</v>
      </c>
      <c r="BJ967" s="275"/>
    </row>
    <row r="968" spans="1:62" x14ac:dyDescent="0.25">
      <c r="A968" t="str">
        <f t="shared" si="25"/>
        <v>43. Gespecialiseerde bouwwerkzaamheden</v>
      </c>
      <c r="B968" s="275">
        <v>43</v>
      </c>
      <c r="C968" s="5" t="s">
        <v>10</v>
      </c>
      <c r="D968" s="70">
        <v>11748</v>
      </c>
      <c r="E968" s="70">
        <v>11710</v>
      </c>
      <c r="F968" s="70">
        <v>11819</v>
      </c>
      <c r="G968" s="70">
        <v>11562</v>
      </c>
      <c r="H968" s="70">
        <v>11596</v>
      </c>
      <c r="I968" s="70">
        <v>11548</v>
      </c>
      <c r="J968" s="70">
        <v>11060</v>
      </c>
      <c r="K968" s="69">
        <v>10927</v>
      </c>
      <c r="L968" s="69">
        <v>10489</v>
      </c>
      <c r="M968" s="265">
        <v>10871.072967672711</v>
      </c>
      <c r="N968" s="70">
        <v>11048.813252070571</v>
      </c>
      <c r="O968" s="70">
        <v>11120.40508069886</v>
      </c>
      <c r="P968" s="70">
        <v>11319.595275278269</v>
      </c>
      <c r="Q968" s="70">
        <v>11513.678044640141</v>
      </c>
      <c r="R968" s="70">
        <v>11723.136860909792</v>
      </c>
      <c r="S968" s="70">
        <v>11932.946469153405</v>
      </c>
      <c r="T968" s="265">
        <v>11987.422951287066</v>
      </c>
      <c r="U968" s="70">
        <v>11009.470900173852</v>
      </c>
      <c r="V968" s="70">
        <v>11041.351528972709</v>
      </c>
      <c r="W968" s="70">
        <v>11199.105693716085</v>
      </c>
      <c r="X968" s="70">
        <v>11350.561341938082</v>
      </c>
      <c r="Y968" s="70">
        <v>11515.900632131221</v>
      </c>
      <c r="Z968" s="70">
        <v>11680.261898495228</v>
      </c>
      <c r="AA968" s="70">
        <v>11691.804150659036</v>
      </c>
      <c r="BJ968" s="275"/>
    </row>
    <row r="969" spans="1:62" x14ac:dyDescent="0.25">
      <c r="A969" t="str">
        <f t="shared" si="25"/>
        <v>43. Gespecialiseerde bouwwerkzaamheden</v>
      </c>
      <c r="B969" s="275">
        <v>43</v>
      </c>
      <c r="C969" s="5" t="s">
        <v>11</v>
      </c>
      <c r="D969" s="70">
        <v>11172</v>
      </c>
      <c r="E969" s="70">
        <v>11179</v>
      </c>
      <c r="F969" s="70">
        <v>11382</v>
      </c>
      <c r="G969" s="70">
        <v>11497</v>
      </c>
      <c r="H969" s="70">
        <v>11479</v>
      </c>
      <c r="I969" s="70">
        <v>11666</v>
      </c>
      <c r="J969" s="70">
        <v>11781</v>
      </c>
      <c r="K969" s="69">
        <v>12116</v>
      </c>
      <c r="L969" s="69">
        <v>11878</v>
      </c>
      <c r="M969" s="265">
        <v>11839.257711303613</v>
      </c>
      <c r="N969" s="70">
        <v>11685.929209324569</v>
      </c>
      <c r="O969" s="70">
        <v>11527.269490107932</v>
      </c>
      <c r="P969" s="70">
        <v>11455.052178493394</v>
      </c>
      <c r="Q969" s="70">
        <v>11452.765897501604</v>
      </c>
      <c r="R969" s="70">
        <v>11534.651063167945</v>
      </c>
      <c r="S969" s="70">
        <v>11710.662350429588</v>
      </c>
      <c r="T969" s="265">
        <v>11893.36107407531</v>
      </c>
      <c r="U969" s="70">
        <v>11644.318230054265</v>
      </c>
      <c r="V969" s="70">
        <v>11445.323590809803</v>
      </c>
      <c r="W969" s="70">
        <v>11333.120748067236</v>
      </c>
      <c r="X969" s="70">
        <v>11290.512150021796</v>
      </c>
      <c r="Y969" s="70">
        <v>11330.746799746918</v>
      </c>
      <c r="Z969" s="70">
        <v>11462.684728491011</v>
      </c>
      <c r="AA969" s="70">
        <v>11600.061909572534</v>
      </c>
      <c r="BJ969" s="275"/>
    </row>
    <row r="970" spans="1:62" x14ac:dyDescent="0.25">
      <c r="A970" t="str">
        <f t="shared" si="25"/>
        <v>43. Gespecialiseerde bouwwerkzaamheden</v>
      </c>
      <c r="B970" s="275">
        <v>43</v>
      </c>
      <c r="C970" s="5" t="s">
        <v>12</v>
      </c>
      <c r="D970" s="70">
        <v>9520</v>
      </c>
      <c r="E970" s="70">
        <v>9770</v>
      </c>
      <c r="F970" s="70">
        <v>10213</v>
      </c>
      <c r="G970" s="70">
        <v>10612</v>
      </c>
      <c r="H970" s="70">
        <v>10940</v>
      </c>
      <c r="I970" s="70">
        <v>11124</v>
      </c>
      <c r="J970" s="70">
        <v>11085</v>
      </c>
      <c r="K970" s="69">
        <v>11312</v>
      </c>
      <c r="L970" s="69">
        <v>11254</v>
      </c>
      <c r="M970" s="265">
        <v>11369.79396471126</v>
      </c>
      <c r="N970" s="70">
        <v>11476.764937856709</v>
      </c>
      <c r="O970" s="70">
        <v>11713.629722569496</v>
      </c>
      <c r="P970" s="70">
        <v>11736.618609057261</v>
      </c>
      <c r="Q970" s="70">
        <v>11685.548092835812</v>
      </c>
      <c r="R970" s="70">
        <v>11647.433521545348</v>
      </c>
      <c r="S970" s="70">
        <v>11496.589306704585</v>
      </c>
      <c r="T970" s="265">
        <v>11340.500253050615</v>
      </c>
      <c r="U970" s="70">
        <v>11435.898745758073</v>
      </c>
      <c r="V970" s="70">
        <v>11630.359011974506</v>
      </c>
      <c r="W970" s="70">
        <v>11611.690090786924</v>
      </c>
      <c r="X970" s="70">
        <v>11519.996470949285</v>
      </c>
      <c r="Y970" s="70">
        <v>11441.535541628155</v>
      </c>
      <c r="Z970" s="70">
        <v>11253.144760924779</v>
      </c>
      <c r="AA970" s="70">
        <v>11060.835049198911</v>
      </c>
      <c r="BJ970" s="275"/>
    </row>
    <row r="971" spans="1:62" x14ac:dyDescent="0.25">
      <c r="A971" t="str">
        <f t="shared" si="25"/>
        <v>43. Gespecialiseerde bouwwerkzaamheden</v>
      </c>
      <c r="B971" s="275">
        <v>43</v>
      </c>
      <c r="C971" s="5" t="s">
        <v>13</v>
      </c>
      <c r="D971" s="70">
        <v>9630</v>
      </c>
      <c r="E971" s="70">
        <v>9430</v>
      </c>
      <c r="F971" s="70">
        <v>9199</v>
      </c>
      <c r="G971" s="70">
        <v>9079</v>
      </c>
      <c r="H971" s="70">
        <v>9113</v>
      </c>
      <c r="I971" s="70">
        <v>9408</v>
      </c>
      <c r="J971" s="70">
        <v>9827</v>
      </c>
      <c r="K971" s="69">
        <v>10281</v>
      </c>
      <c r="L971" s="69">
        <v>10598</v>
      </c>
      <c r="M971" s="265">
        <v>10803.646601517081</v>
      </c>
      <c r="N971" s="70">
        <v>10947.236223185862</v>
      </c>
      <c r="O971" s="70">
        <v>10915.49077959959</v>
      </c>
      <c r="P971" s="70">
        <v>11006.226062534481</v>
      </c>
      <c r="Q971" s="70">
        <v>11071.658379927114</v>
      </c>
      <c r="R971" s="70">
        <v>11185.576206454605</v>
      </c>
      <c r="S971" s="70">
        <v>11290.813994906246</v>
      </c>
      <c r="T971" s="265">
        <v>11523.841005620214</v>
      </c>
      <c r="U971" s="70">
        <v>10908.25556436186</v>
      </c>
      <c r="V971" s="70">
        <v>10837.893937695069</v>
      </c>
      <c r="W971" s="70">
        <v>10889.072088332776</v>
      </c>
      <c r="X971" s="70">
        <v>10914.803862945215</v>
      </c>
      <c r="Y971" s="70">
        <v>10987.842728014177</v>
      </c>
      <c r="Z971" s="70">
        <v>11051.726817731773</v>
      </c>
      <c r="AA971" s="70">
        <v>11239.654481915106</v>
      </c>
      <c r="BJ971" s="275"/>
    </row>
    <row r="972" spans="1:62" x14ac:dyDescent="0.25">
      <c r="A972" t="str">
        <f t="shared" si="25"/>
        <v>43. Gespecialiseerde bouwwerkzaamheden</v>
      </c>
      <c r="B972" s="275">
        <v>43</v>
      </c>
      <c r="C972" s="5" t="s">
        <v>14</v>
      </c>
      <c r="D972" s="70">
        <v>9425</v>
      </c>
      <c r="E972" s="70">
        <v>9472</v>
      </c>
      <c r="F972" s="70">
        <v>9585</v>
      </c>
      <c r="G972" s="70">
        <v>9606</v>
      </c>
      <c r="H972" s="70">
        <v>9396</v>
      </c>
      <c r="I972" s="70">
        <v>9451</v>
      </c>
      <c r="J972" s="70">
        <v>9288</v>
      </c>
      <c r="K972" s="69">
        <v>9090</v>
      </c>
      <c r="L972" s="69">
        <v>8978</v>
      </c>
      <c r="M972" s="265">
        <v>9101.2175586726134</v>
      </c>
      <c r="N972" s="70">
        <v>9305.0017666175481</v>
      </c>
      <c r="O972" s="70">
        <v>9700.4579222496213</v>
      </c>
      <c r="P972" s="70">
        <v>10060.663819873907</v>
      </c>
      <c r="Q972" s="70">
        <v>10426.287143279504</v>
      </c>
      <c r="R972" s="70">
        <v>10628.60177976343</v>
      </c>
      <c r="S972" s="70">
        <v>10769.864907364259</v>
      </c>
      <c r="T972" s="265">
        <v>10738.63381561853</v>
      </c>
      <c r="U972" s="70">
        <v>9271.8687372550303</v>
      </c>
      <c r="V972" s="70">
        <v>9631.498595088533</v>
      </c>
      <c r="W972" s="70">
        <v>9953.574728398884</v>
      </c>
      <c r="X972" s="70">
        <v>10278.575736581961</v>
      </c>
      <c r="Y972" s="70">
        <v>10440.71423940963</v>
      </c>
      <c r="Z972" s="70">
        <v>10541.809020480125</v>
      </c>
      <c r="AA972" s="70">
        <v>10473.811087509526</v>
      </c>
      <c r="BJ972" s="275"/>
    </row>
    <row r="973" spans="1:62" x14ac:dyDescent="0.25">
      <c r="A973" t="str">
        <f t="shared" si="25"/>
        <v>43. Gespecialiseerde bouwwerkzaamheden</v>
      </c>
      <c r="B973" s="275">
        <v>43</v>
      </c>
      <c r="C973" s="5" t="s">
        <v>15</v>
      </c>
      <c r="D973" s="70">
        <v>8201</v>
      </c>
      <c r="E973" s="70">
        <v>8441</v>
      </c>
      <c r="F973" s="70">
        <v>8711</v>
      </c>
      <c r="G973" s="70">
        <v>8845</v>
      </c>
      <c r="H973" s="70">
        <v>8939</v>
      </c>
      <c r="I973" s="70">
        <v>9132</v>
      </c>
      <c r="J973" s="70">
        <v>9177</v>
      </c>
      <c r="K973" s="69">
        <v>9388</v>
      </c>
      <c r="L973" s="69">
        <v>9358</v>
      </c>
      <c r="M973" s="265">
        <v>9211.6903010729548</v>
      </c>
      <c r="N973" s="70">
        <v>9131.2235551658159</v>
      </c>
      <c r="O973" s="70">
        <v>8962.8578784549281</v>
      </c>
      <c r="P973" s="70">
        <v>8778.8658323367999</v>
      </c>
      <c r="Q973" s="70">
        <v>8702.3676925110067</v>
      </c>
      <c r="R973" s="70">
        <v>8822.6737440216748</v>
      </c>
      <c r="S973" s="70">
        <v>9022.5013902240571</v>
      </c>
      <c r="T973" s="265">
        <v>9406.4390441610976</v>
      </c>
      <c r="U973" s="70">
        <v>9098.7093111326303</v>
      </c>
      <c r="V973" s="70">
        <v>8899.1420566151101</v>
      </c>
      <c r="W973" s="70">
        <v>8685.4206300123806</v>
      </c>
      <c r="X973" s="70">
        <v>8579.0794158891003</v>
      </c>
      <c r="Y973" s="70">
        <v>8666.7105699883341</v>
      </c>
      <c r="Z973" s="70">
        <v>8831.4465743875171</v>
      </c>
      <c r="AA973" s="70">
        <v>9174.4692338261229</v>
      </c>
      <c r="BJ973" s="275"/>
    </row>
    <row r="974" spans="1:62" x14ac:dyDescent="0.25">
      <c r="A974" t="str">
        <f t="shared" si="25"/>
        <v>43. Gespecialiseerde bouwwerkzaamheden</v>
      </c>
      <c r="B974" s="275">
        <v>43</v>
      </c>
      <c r="C974" s="5" t="s">
        <v>16</v>
      </c>
      <c r="D974" s="70">
        <v>5368</v>
      </c>
      <c r="E974" s="70">
        <v>5489</v>
      </c>
      <c r="F974" s="70">
        <v>6018</v>
      </c>
      <c r="G974" s="70">
        <v>6449</v>
      </c>
      <c r="H974" s="70">
        <v>6962</v>
      </c>
      <c r="I974" s="70">
        <v>7456</v>
      </c>
      <c r="J974" s="70">
        <v>7746</v>
      </c>
      <c r="K974" s="69">
        <v>8143</v>
      </c>
      <c r="L974" s="69">
        <v>8449</v>
      </c>
      <c r="M974" s="265">
        <v>8428.7120539403768</v>
      </c>
      <c r="N974" s="70">
        <v>8402.3015946367523</v>
      </c>
      <c r="O974" s="70">
        <v>8408.7624182104664</v>
      </c>
      <c r="P974" s="70">
        <v>8471.6369347113232</v>
      </c>
      <c r="Q974" s="70">
        <v>8480.2189516229664</v>
      </c>
      <c r="R974" s="70">
        <v>8340.3095985653435</v>
      </c>
      <c r="S974" s="70">
        <v>8263.8155958101997</v>
      </c>
      <c r="T974" s="265">
        <v>8102.2847658073842</v>
      </c>
      <c r="U974" s="70">
        <v>8372.3828786138729</v>
      </c>
      <c r="V974" s="70">
        <v>8348.985590841603</v>
      </c>
      <c r="W974" s="70">
        <v>8381.4619801668377</v>
      </c>
      <c r="X974" s="70">
        <v>8360.0779030182566</v>
      </c>
      <c r="Y974" s="70">
        <v>8192.8734363368112</v>
      </c>
      <c r="Z974" s="70">
        <v>8088.8262332731847</v>
      </c>
      <c r="AA974" s="70">
        <v>7902.4763737495032</v>
      </c>
      <c r="BJ974" s="275"/>
    </row>
    <row r="975" spans="1:62" x14ac:dyDescent="0.25">
      <c r="A975" t="str">
        <f t="shared" si="25"/>
        <v>43. Gespecialiseerde bouwwerkzaamheden</v>
      </c>
      <c r="B975" s="275">
        <v>43</v>
      </c>
      <c r="C975" s="5" t="s">
        <v>17</v>
      </c>
      <c r="D975" s="70">
        <v>1686</v>
      </c>
      <c r="E975" s="70">
        <v>1741</v>
      </c>
      <c r="F975" s="70">
        <v>1865</v>
      </c>
      <c r="G975" s="70">
        <v>2052</v>
      </c>
      <c r="H975" s="70">
        <v>2163</v>
      </c>
      <c r="I975" s="70">
        <v>2476</v>
      </c>
      <c r="J975" s="70">
        <v>2754</v>
      </c>
      <c r="K975" s="69">
        <v>3021</v>
      </c>
      <c r="L975" s="69">
        <v>3233</v>
      </c>
      <c r="M975" s="265">
        <v>3568.3947463531549</v>
      </c>
      <c r="N975" s="70">
        <v>3781.6332037206107</v>
      </c>
      <c r="O975" s="70">
        <v>3899.6676457342787</v>
      </c>
      <c r="P975" s="70">
        <v>4015.0853586677413</v>
      </c>
      <c r="Q975" s="70">
        <v>4061.1182432558267</v>
      </c>
      <c r="R975" s="70">
        <v>4057.6944022899729</v>
      </c>
      <c r="S975" s="70">
        <v>4046.9505390566851</v>
      </c>
      <c r="T975" s="265">
        <v>4044.4690223094049</v>
      </c>
      <c r="U975" s="70">
        <v>3768.1676539958744</v>
      </c>
      <c r="V975" s="70">
        <v>3871.9454021910233</v>
      </c>
      <c r="W975" s="70">
        <v>3972.3474388890254</v>
      </c>
      <c r="X975" s="70">
        <v>4003.5835254571675</v>
      </c>
      <c r="Y975" s="70">
        <v>3985.9643444186522</v>
      </c>
      <c r="Z975" s="70">
        <v>3961.2548592780358</v>
      </c>
      <c r="AA975" s="70">
        <v>3944.7293963355182</v>
      </c>
      <c r="BJ975" s="275"/>
    </row>
    <row r="976" spans="1:62" x14ac:dyDescent="0.25">
      <c r="A976" t="str">
        <f t="shared" si="25"/>
        <v>43. Gespecialiseerde bouwwerkzaamheden</v>
      </c>
      <c r="B976" s="275">
        <v>43</v>
      </c>
      <c r="C976" s="5" t="s">
        <v>156</v>
      </c>
      <c r="D976" s="70">
        <v>295</v>
      </c>
      <c r="E976" s="70">
        <v>327</v>
      </c>
      <c r="F976" s="70">
        <v>347</v>
      </c>
      <c r="G976" s="70">
        <v>375</v>
      </c>
      <c r="H976" s="70">
        <v>394</v>
      </c>
      <c r="I976" s="70">
        <v>457</v>
      </c>
      <c r="J976" s="70">
        <v>502</v>
      </c>
      <c r="K976" s="69">
        <v>554</v>
      </c>
      <c r="L976" s="69">
        <v>620</v>
      </c>
      <c r="M976" s="265">
        <v>670.05026927073209</v>
      </c>
      <c r="N976" s="70">
        <v>749.47322214208214</v>
      </c>
      <c r="O976" s="70">
        <v>1034.0317714870112</v>
      </c>
      <c r="P976" s="70">
        <v>1102.1291007219888</v>
      </c>
      <c r="Q976" s="70">
        <v>1227.2547777455995</v>
      </c>
      <c r="R976" s="70">
        <v>1351.8135303638026</v>
      </c>
      <c r="S976" s="70">
        <v>1436.3942257098465</v>
      </c>
      <c r="T976" s="265">
        <v>1740.2663479676894</v>
      </c>
      <c r="U976" s="70">
        <v>746.80451568737237</v>
      </c>
      <c r="V976" s="70">
        <v>1026.6809705458122</v>
      </c>
      <c r="W976" s="70">
        <v>1090.3976676677053</v>
      </c>
      <c r="X976" s="70">
        <v>1209.868000736112</v>
      </c>
      <c r="Y976" s="70">
        <v>1327.9167916864135</v>
      </c>
      <c r="Z976" s="70">
        <v>1405.9780448313365</v>
      </c>
      <c r="AA976" s="70">
        <v>1697.3500804221094</v>
      </c>
      <c r="BJ976" s="275"/>
    </row>
    <row r="977" spans="1:62" x14ac:dyDescent="0.25">
      <c r="A977" t="str">
        <f t="shared" si="25"/>
        <v>43. Gespecialiseerde bouwwerkzaamheden</v>
      </c>
      <c r="B977" s="275">
        <v>43</v>
      </c>
      <c r="C977" s="5" t="s">
        <v>6</v>
      </c>
      <c r="D977" s="70">
        <v>7349</v>
      </c>
      <c r="E977" s="70">
        <v>7557</v>
      </c>
      <c r="F977" s="70">
        <v>8230</v>
      </c>
      <c r="G977" s="70">
        <v>8876</v>
      </c>
      <c r="H977" s="70">
        <v>9519</v>
      </c>
      <c r="I977" s="70">
        <v>10389</v>
      </c>
      <c r="J977" s="70">
        <v>11002</v>
      </c>
      <c r="K977" s="69">
        <v>11718</v>
      </c>
      <c r="L977" s="69">
        <v>12302</v>
      </c>
      <c r="M977" s="265">
        <v>12667.157069564264</v>
      </c>
      <c r="N977" s="70">
        <v>12933.408020499444</v>
      </c>
      <c r="O977" s="70">
        <v>13342.461835431755</v>
      </c>
      <c r="P977" s="70">
        <v>13588.851394101053</v>
      </c>
      <c r="Q977" s="70">
        <v>13768.591972624394</v>
      </c>
      <c r="R977" s="70">
        <v>13749.81753121912</v>
      </c>
      <c r="S977" s="70">
        <v>13747.16036057673</v>
      </c>
      <c r="T977" s="265">
        <v>13887.020136084477</v>
      </c>
      <c r="U977" s="70">
        <v>12887.35504829712</v>
      </c>
      <c r="V977" s="70">
        <v>13247.61196357844</v>
      </c>
      <c r="W977" s="70">
        <v>13444.207086723567</v>
      </c>
      <c r="X977" s="70">
        <v>13573.529429211538</v>
      </c>
      <c r="Y977" s="70">
        <v>13506.754572441878</v>
      </c>
      <c r="Z977" s="70">
        <v>13456.059137382555</v>
      </c>
      <c r="AA977" s="70">
        <v>13544.555850507131</v>
      </c>
      <c r="BJ977" s="275"/>
    </row>
    <row r="978" spans="1:62" x14ac:dyDescent="0.25">
      <c r="A978" t="str">
        <f t="shared" si="25"/>
        <v>43. Gespecialiseerde bouwwerkzaamheden</v>
      </c>
      <c r="B978" s="275">
        <v>43</v>
      </c>
      <c r="C978" s="5" t="s">
        <v>157</v>
      </c>
      <c r="D978" s="267">
        <v>1.0115650312659428</v>
      </c>
      <c r="E978" s="266"/>
      <c r="F978" s="266"/>
      <c r="G978" s="266"/>
      <c r="H978" s="266"/>
      <c r="I978" s="266"/>
      <c r="J978" s="266"/>
      <c r="K978" s="334"/>
      <c r="L978" s="334"/>
      <c r="M978" s="269"/>
      <c r="N978" s="266"/>
      <c r="O978" s="266"/>
      <c r="P978" s="266"/>
      <c r="Q978" s="266"/>
      <c r="R978" s="266"/>
      <c r="S978" s="266"/>
      <c r="T978" s="269"/>
      <c r="U978" s="266"/>
      <c r="V978" s="266"/>
      <c r="W978" s="266"/>
      <c r="X978" s="266"/>
      <c r="Y978" s="266"/>
      <c r="Z978" s="266"/>
      <c r="AA978" s="266"/>
      <c r="BJ978" s="275"/>
    </row>
    <row r="979" spans="1:62" x14ac:dyDescent="0.25">
      <c r="A979" t="str">
        <f t="shared" si="25"/>
        <v>43. Gespecialiseerde bouwwerkzaamheden</v>
      </c>
      <c r="B979" s="275">
        <v>43</v>
      </c>
      <c r="C979" s="5" t="s">
        <v>158</v>
      </c>
      <c r="D979" s="266"/>
      <c r="E979" s="267">
        <v>7.6305622606093748E-3</v>
      </c>
      <c r="F979" s="267">
        <v>-8.7827069004109415E-4</v>
      </c>
      <c r="G979" s="267">
        <v>3.1455468669703279E-3</v>
      </c>
      <c r="H979" s="267">
        <v>1.6822762401124125E-3</v>
      </c>
      <c r="I979" s="267">
        <v>-4.1068447792746987E-3</v>
      </c>
      <c r="J979" s="267">
        <v>1.8997780242918649E-3</v>
      </c>
      <c r="K979" s="333">
        <v>-7.3674554862509511E-3</v>
      </c>
      <c r="L979" s="333">
        <v>4.7466991341509335E-3</v>
      </c>
      <c r="M979" s="268">
        <v>2.3037196621796818E-3</v>
      </c>
      <c r="N979" s="267">
        <v>1.0243529014493102E-3</v>
      </c>
      <c r="O979" s="267">
        <v>1.0243529014491992E-3</v>
      </c>
      <c r="P979" s="267">
        <v>1.0243529014495323E-3</v>
      </c>
      <c r="Q979" s="267">
        <v>1.0243529014490882E-3</v>
      </c>
      <c r="R979" s="267">
        <v>1.0243529014494213E-3</v>
      </c>
      <c r="S979" s="267">
        <v>1.0243529014488661E-3</v>
      </c>
      <c r="T979" s="268">
        <v>1.0243529014494213E-3</v>
      </c>
      <c r="U979" s="267">
        <v>2.8216837828631824E-3</v>
      </c>
      <c r="V979" s="267">
        <v>2.8216837828639596E-3</v>
      </c>
      <c r="W979" s="267">
        <v>2.8216837828629604E-3</v>
      </c>
      <c r="X979" s="267">
        <v>2.8216837828634045E-3</v>
      </c>
      <c r="Y979" s="267">
        <v>2.8216837828635155E-3</v>
      </c>
      <c r="Z979" s="267">
        <v>2.8216837828631824E-3</v>
      </c>
      <c r="AA979" s="267">
        <v>2.8216837828635155E-3</v>
      </c>
      <c r="BJ979" s="275"/>
    </row>
    <row r="980" spans="1:62" x14ac:dyDescent="0.25">
      <c r="A980" t="str">
        <f t="shared" si="25"/>
        <v>43. Gespecialiseerde bouwwerkzaamheden</v>
      </c>
      <c r="B980" s="275">
        <v>43</v>
      </c>
      <c r="C980" s="5" t="s">
        <v>159</v>
      </c>
      <c r="D980" s="270"/>
      <c r="E980" s="70">
        <v>591.95315123202579</v>
      </c>
      <c r="F980" s="70">
        <v>529.25666034836274</v>
      </c>
      <c r="G980" s="70">
        <v>502.34471169537477</v>
      </c>
      <c r="H980" s="70">
        <v>477.12954975429898</v>
      </c>
      <c r="I980" s="70">
        <v>469.58846538832887</v>
      </c>
      <c r="J980" s="70">
        <v>493.16831156383836</v>
      </c>
      <c r="K980" s="69">
        <v>518.87660226363221</v>
      </c>
      <c r="L980" s="69">
        <v>583.56654925863745</v>
      </c>
      <c r="M980" s="265">
        <v>625.25599323863014</v>
      </c>
      <c r="N980" s="70">
        <v>508.18840413191691</v>
      </c>
      <c r="O980" s="70">
        <v>516.49720232936272</v>
      </c>
      <c r="P980" s="70">
        <v>519.84389471636894</v>
      </c>
      <c r="Q980" s="70">
        <v>529.15540862148634</v>
      </c>
      <c r="R980" s="70">
        <v>538.22816649228855</v>
      </c>
      <c r="S980" s="70">
        <v>548.01970610277226</v>
      </c>
      <c r="T980" s="265">
        <v>557.82764413261873</v>
      </c>
      <c r="U980" s="70">
        <v>510.03819260380658</v>
      </c>
      <c r="V980" s="70">
        <v>516.53140919456109</v>
      </c>
      <c r="W980" s="70">
        <v>518.02715283826433</v>
      </c>
      <c r="X980" s="70">
        <v>525.42850588783949</v>
      </c>
      <c r="Y980" s="70">
        <v>532.53435140175532</v>
      </c>
      <c r="Z980" s="70">
        <v>540.29157582544099</v>
      </c>
      <c r="AA980" s="70">
        <v>548.00291429954211</v>
      </c>
      <c r="BJ980" s="275"/>
    </row>
    <row r="981" spans="1:62" x14ac:dyDescent="0.25">
      <c r="A981" t="str">
        <f t="shared" si="25"/>
        <v>43. Gespecialiseerde bouwwerkzaamheden</v>
      </c>
      <c r="B981" s="275">
        <v>43</v>
      </c>
      <c r="C981" s="5" t="s">
        <v>160</v>
      </c>
      <c r="D981" s="270"/>
      <c r="E981" s="70">
        <v>2820.0919911243991</v>
      </c>
      <c r="F981" s="70">
        <v>2534.5603272852331</v>
      </c>
      <c r="G981" s="70">
        <v>2419.7866172406771</v>
      </c>
      <c r="H981" s="70">
        <v>2263.6638182574284</v>
      </c>
      <c r="I981" s="70">
        <v>2144.1193300507489</v>
      </c>
      <c r="J981" s="70">
        <v>2125.2621167991047</v>
      </c>
      <c r="K981" s="69">
        <v>2075.6795460078674</v>
      </c>
      <c r="L981" s="69">
        <v>2290.8903949781393</v>
      </c>
      <c r="M981" s="265">
        <v>2290.1233596520219</v>
      </c>
      <c r="N981" s="70">
        <v>2222.910625507016</v>
      </c>
      <c r="O981" s="70">
        <v>2259.2548546317344</v>
      </c>
      <c r="P981" s="70">
        <v>2273.8939097673747</v>
      </c>
      <c r="Q981" s="70">
        <v>2314.6242039475387</v>
      </c>
      <c r="R981" s="70">
        <v>2354.3101348142804</v>
      </c>
      <c r="S981" s="70">
        <v>2397.1401507360256</v>
      </c>
      <c r="T981" s="265">
        <v>2440.0418963949082</v>
      </c>
      <c r="U981" s="70">
        <v>2236.1591156624377</v>
      </c>
      <c r="V981" s="70">
        <v>2264.627308201631</v>
      </c>
      <c r="W981" s="70">
        <v>2271.1850931519784</v>
      </c>
      <c r="X981" s="70">
        <v>2303.6348259956135</v>
      </c>
      <c r="Y981" s="70">
        <v>2334.7889659224938</v>
      </c>
      <c r="Z981" s="70">
        <v>2368.7989447021378</v>
      </c>
      <c r="AA981" s="70">
        <v>2402.60774583287</v>
      </c>
      <c r="BJ981" s="275"/>
    </row>
    <row r="982" spans="1:62" x14ac:dyDescent="0.25">
      <c r="A982" t="str">
        <f t="shared" si="25"/>
        <v>43. Gespecialiseerde bouwwerkzaamheden</v>
      </c>
      <c r="B982" s="275">
        <v>43</v>
      </c>
      <c r="C982" s="5" t="s">
        <v>161</v>
      </c>
      <c r="D982" s="270"/>
      <c r="E982" s="70">
        <v>2942.3625799038628</v>
      </c>
      <c r="F982" s="70">
        <v>2833.2068002876717</v>
      </c>
      <c r="G982" s="70">
        <v>2907.1365921572142</v>
      </c>
      <c r="H982" s="70">
        <v>2827.0035939844074</v>
      </c>
      <c r="I982" s="70">
        <v>2768.1862248130697</v>
      </c>
      <c r="J982" s="70">
        <v>2826.0921900477397</v>
      </c>
      <c r="K982" s="69">
        <v>2604.1704540003452</v>
      </c>
      <c r="L982" s="69">
        <v>2705.2258477235482</v>
      </c>
      <c r="M982" s="265">
        <v>2571.1646353370988</v>
      </c>
      <c r="N982" s="70">
        <v>2650.9139491701194</v>
      </c>
      <c r="O982" s="70">
        <v>2694.2559633982337</v>
      </c>
      <c r="P982" s="70">
        <v>2711.7136492882764</v>
      </c>
      <c r="Q982" s="70">
        <v>2760.2862296507328</v>
      </c>
      <c r="R982" s="70">
        <v>2807.6133630555914</v>
      </c>
      <c r="S982" s="70">
        <v>2858.6899494677123</v>
      </c>
      <c r="T982" s="265">
        <v>2909.8520765932421</v>
      </c>
      <c r="U982" s="70">
        <v>2670.4528643290209</v>
      </c>
      <c r="V982" s="70">
        <v>2704.4499827702284</v>
      </c>
      <c r="W982" s="70">
        <v>2712.2813823703937</v>
      </c>
      <c r="X982" s="70">
        <v>2751.033312593986</v>
      </c>
      <c r="Y982" s="70">
        <v>2788.2380274198349</v>
      </c>
      <c r="Z982" s="70">
        <v>2828.8532254223992</v>
      </c>
      <c r="AA982" s="70">
        <v>2869.2281742293626</v>
      </c>
      <c r="BJ982" s="275"/>
    </row>
    <row r="983" spans="1:62" x14ac:dyDescent="0.25">
      <c r="A983" t="str">
        <f t="shared" si="25"/>
        <v>43. Gespecialiseerde bouwwerkzaamheden</v>
      </c>
      <c r="B983" s="275">
        <v>43</v>
      </c>
      <c r="C983" s="5" t="s">
        <v>162</v>
      </c>
      <c r="D983" s="270"/>
      <c r="E983" s="70">
        <v>2440.5488616018038</v>
      </c>
      <c r="F983" s="70">
        <v>2346.9577839998669</v>
      </c>
      <c r="G983" s="70">
        <v>2435.3753949929419</v>
      </c>
      <c r="H983" s="70">
        <v>2443.1584079170061</v>
      </c>
      <c r="I983" s="70">
        <v>2372.8800158608415</v>
      </c>
      <c r="J983" s="70">
        <v>2481.6089585540649</v>
      </c>
      <c r="K983" s="69">
        <v>2396.8946524705016</v>
      </c>
      <c r="L983" s="69">
        <v>2611.826927389498</v>
      </c>
      <c r="M983" s="265">
        <v>2531.5039342304444</v>
      </c>
      <c r="N983" s="70">
        <v>2508.1002142551401</v>
      </c>
      <c r="O983" s="70">
        <v>2475.6181737385368</v>
      </c>
      <c r="P983" s="70">
        <v>2442.0067358034598</v>
      </c>
      <c r="Q983" s="70">
        <v>2426.7077821739194</v>
      </c>
      <c r="R983" s="70">
        <v>2426.2234425315924</v>
      </c>
      <c r="S983" s="70">
        <v>2443.5704930443881</v>
      </c>
      <c r="T983" s="265">
        <v>2480.8577924728688</v>
      </c>
      <c r="U983" s="70">
        <v>2529.3792777526837</v>
      </c>
      <c r="V983" s="70">
        <v>2487.7317440718275</v>
      </c>
      <c r="W983" s="70">
        <v>2445.217852646997</v>
      </c>
      <c r="X983" s="70">
        <v>2421.2464557690519</v>
      </c>
      <c r="Y983" s="70">
        <v>2412.1434099887983</v>
      </c>
      <c r="Z983" s="70">
        <v>2420.7392773771021</v>
      </c>
      <c r="AA983" s="70">
        <v>2448.9269451391056</v>
      </c>
      <c r="BJ983" s="275"/>
    </row>
    <row r="984" spans="1:62" x14ac:dyDescent="0.25">
      <c r="A984" t="str">
        <f t="shared" si="25"/>
        <v>43. Gespecialiseerde bouwwerkzaamheden</v>
      </c>
      <c r="B984" s="275">
        <v>43</v>
      </c>
      <c r="C984" s="5" t="s">
        <v>163</v>
      </c>
      <c r="D984" s="270"/>
      <c r="E984" s="70">
        <v>1845.8527432437172</v>
      </c>
      <c r="F984" s="70">
        <v>1811.1944690354976</v>
      </c>
      <c r="G984" s="70">
        <v>1934.4145027793111</v>
      </c>
      <c r="H984" s="70">
        <v>1994.4596996015709</v>
      </c>
      <c r="I984" s="70">
        <v>1992.7722849549148</v>
      </c>
      <c r="J984" s="70">
        <v>2093.1064195841022</v>
      </c>
      <c r="K984" s="69">
        <v>1983.0408450046884</v>
      </c>
      <c r="L984" s="69">
        <v>2160.6851175795659</v>
      </c>
      <c r="M984" s="265">
        <v>2122.1133491603809</v>
      </c>
      <c r="N984" s="70">
        <v>2129.4019308538695</v>
      </c>
      <c r="O984" s="70">
        <v>2149.4360842842839</v>
      </c>
      <c r="P984" s="70">
        <v>2193.7975152375798</v>
      </c>
      <c r="Q984" s="70">
        <v>2198.1030092005399</v>
      </c>
      <c r="R984" s="70">
        <v>2188.5382223460779</v>
      </c>
      <c r="S984" s="70">
        <v>2181.3999011107453</v>
      </c>
      <c r="T984" s="265">
        <v>2153.1489087588238</v>
      </c>
      <c r="U984" s="70">
        <v>2149.8372126619583</v>
      </c>
      <c r="V984" s="70">
        <v>2162.3365172817689</v>
      </c>
      <c r="W984" s="70">
        <v>2199.1056898801153</v>
      </c>
      <c r="X984" s="70">
        <v>2195.5757102152397</v>
      </c>
      <c r="Y984" s="70">
        <v>2178.2379856529083</v>
      </c>
      <c r="Z984" s="70">
        <v>2163.4023407750697</v>
      </c>
      <c r="AA984" s="70">
        <v>2127.780806019422</v>
      </c>
      <c r="BJ984" s="275"/>
    </row>
    <row r="985" spans="1:62" x14ac:dyDescent="0.25">
      <c r="A985" t="str">
        <f t="shared" si="25"/>
        <v>43. Gespecialiseerde bouwwerkzaamheden</v>
      </c>
      <c r="B985" s="275">
        <v>43</v>
      </c>
      <c r="C985" s="5" t="s">
        <v>164</v>
      </c>
      <c r="D985" s="270"/>
      <c r="E985" s="70">
        <v>1618.4742433353254</v>
      </c>
      <c r="F985" s="70">
        <v>1504.6227763711208</v>
      </c>
      <c r="G985" s="70">
        <v>1504.7802005529652</v>
      </c>
      <c r="H985" s="70">
        <v>1471.8654650352164</v>
      </c>
      <c r="I985" s="70">
        <v>1424.6212027415718</v>
      </c>
      <c r="J985" s="70">
        <v>1527.2484040541269</v>
      </c>
      <c r="K985" s="69">
        <v>1504.197697592906</v>
      </c>
      <c r="L985" s="69">
        <v>1698.2361221720084</v>
      </c>
      <c r="M985" s="265">
        <v>1724.7081191166894</v>
      </c>
      <c r="N985" s="70">
        <v>1744.3530188692271</v>
      </c>
      <c r="O985" s="70">
        <v>1767.5369491915171</v>
      </c>
      <c r="P985" s="70">
        <v>1762.4113409226163</v>
      </c>
      <c r="Q985" s="70">
        <v>1777.0614281147641</v>
      </c>
      <c r="R985" s="70">
        <v>1787.6261072999812</v>
      </c>
      <c r="S985" s="70">
        <v>1806.0192399093244</v>
      </c>
      <c r="T985" s="265">
        <v>1823.0108965930067</v>
      </c>
      <c r="U985" s="70">
        <v>1763.7707465380158</v>
      </c>
      <c r="V985" s="70">
        <v>1780.8488901775427</v>
      </c>
      <c r="W985" s="70">
        <v>1769.361863308633</v>
      </c>
      <c r="X985" s="70">
        <v>1777.7170537629449</v>
      </c>
      <c r="Y985" s="70">
        <v>1781.9179456462068</v>
      </c>
      <c r="Z985" s="70">
        <v>1793.8420503786629</v>
      </c>
      <c r="AA985" s="70">
        <v>1804.2715741097818</v>
      </c>
      <c r="BJ985" s="275"/>
    </row>
    <row r="986" spans="1:62" x14ac:dyDescent="0.25">
      <c r="A986" t="str">
        <f t="shared" si="25"/>
        <v>43. Gespecialiseerde bouwwerkzaamheden</v>
      </c>
      <c r="B986" s="275">
        <v>43</v>
      </c>
      <c r="C986" s="5" t="s">
        <v>165</v>
      </c>
      <c r="D986" s="270"/>
      <c r="E986" s="70">
        <v>1392.4102027929964</v>
      </c>
      <c r="F986" s="70">
        <v>1318.7581211195832</v>
      </c>
      <c r="G986" s="70">
        <v>1373.0590631305765</v>
      </c>
      <c r="H986" s="70">
        <v>1362.0111526069495</v>
      </c>
      <c r="I986" s="70">
        <v>1277.8411871607286</v>
      </c>
      <c r="J986" s="70">
        <v>1342.0896925694713</v>
      </c>
      <c r="K986" s="69">
        <v>1232.8688051768536</v>
      </c>
      <c r="L986" s="69">
        <v>1316.704383744242</v>
      </c>
      <c r="M986" s="265">
        <v>1278.5478936951201</v>
      </c>
      <c r="N986" s="70">
        <v>1284.4513862949686</v>
      </c>
      <c r="O986" s="70">
        <v>1313.2113743638683</v>
      </c>
      <c r="P986" s="70">
        <v>1369.021951799906</v>
      </c>
      <c r="Q986" s="70">
        <v>1419.8576736769442</v>
      </c>
      <c r="R986" s="70">
        <v>1471.4579548022552</v>
      </c>
      <c r="S986" s="70">
        <v>1500.0105428075669</v>
      </c>
      <c r="T986" s="265">
        <v>1519.9469544920014</v>
      </c>
      <c r="U986" s="70">
        <v>1300.8092856716371</v>
      </c>
      <c r="V986" s="70">
        <v>1325.1999384914186</v>
      </c>
      <c r="W986" s="70">
        <v>1376.6007379403588</v>
      </c>
      <c r="X986" s="70">
        <v>1422.6340980048187</v>
      </c>
      <c r="Y986" s="70">
        <v>1469.0855015199832</v>
      </c>
      <c r="Z986" s="70">
        <v>1492.2594635402756</v>
      </c>
      <c r="AA986" s="70">
        <v>1506.708632467587</v>
      </c>
      <c r="BJ986" s="275"/>
    </row>
    <row r="987" spans="1:62" x14ac:dyDescent="0.25">
      <c r="A987" t="str">
        <f t="shared" si="25"/>
        <v>43. Gespecialiseerde bouwwerkzaamheden</v>
      </c>
      <c r="B987" s="275">
        <v>43</v>
      </c>
      <c r="C987" s="5" t="s">
        <v>166</v>
      </c>
      <c r="D987" s="266"/>
      <c r="E987" s="70">
        <v>986.12940439699059</v>
      </c>
      <c r="F987" s="70">
        <v>943.16515012525895</v>
      </c>
      <c r="G987" s="70">
        <v>1008.3853952155073</v>
      </c>
      <c r="H987" s="70">
        <v>1010.9546070626639</v>
      </c>
      <c r="I987" s="70">
        <v>969.94954721144677</v>
      </c>
      <c r="J987" s="70">
        <v>1045.7439958461225</v>
      </c>
      <c r="K987" s="69">
        <v>965.85173450386958</v>
      </c>
      <c r="L987" s="69">
        <v>1101.7865354366716</v>
      </c>
      <c r="M987" s="265">
        <v>1075.4042988486697</v>
      </c>
      <c r="N987" s="70">
        <v>1046.8055246129427</v>
      </c>
      <c r="O987" s="70">
        <v>1037.661379357276</v>
      </c>
      <c r="P987" s="70">
        <v>1018.5285041980235</v>
      </c>
      <c r="Q987" s="70">
        <v>997.61986701349952</v>
      </c>
      <c r="R987" s="70">
        <v>988.92670943058556</v>
      </c>
      <c r="S987" s="70">
        <v>1002.5981459693306</v>
      </c>
      <c r="T987" s="265">
        <v>1025.3063219042874</v>
      </c>
      <c r="U987" s="70">
        <v>1063.3619800610818</v>
      </c>
      <c r="V987" s="70">
        <v>1050.3198905807021</v>
      </c>
      <c r="W987" s="70">
        <v>1027.2826168574995</v>
      </c>
      <c r="X987" s="70">
        <v>1002.6114401303304</v>
      </c>
      <c r="Y987" s="70">
        <v>990.33582074709398</v>
      </c>
      <c r="Z987" s="70">
        <v>1000.4516230040499</v>
      </c>
      <c r="AA987" s="70">
        <v>1019.4681116288237</v>
      </c>
      <c r="BJ987" s="275"/>
    </row>
    <row r="988" spans="1:62" x14ac:dyDescent="0.25">
      <c r="A988" t="str">
        <f t="shared" si="25"/>
        <v>43. Gespecialiseerde bouwwerkzaamheden</v>
      </c>
      <c r="B988" s="275">
        <v>43</v>
      </c>
      <c r="C988" s="5" t="s">
        <v>167</v>
      </c>
      <c r="D988" s="266"/>
      <c r="E988" s="70">
        <v>664.38681786543009</v>
      </c>
      <c r="F988" s="70">
        <v>632.6577661692271</v>
      </c>
      <c r="G988" s="70">
        <v>717.84521870127367</v>
      </c>
      <c r="H988" s="70">
        <v>759.81956835958238</v>
      </c>
      <c r="I988" s="70">
        <v>779.9572396210998</v>
      </c>
      <c r="J988" s="70">
        <v>880.08575000760948</v>
      </c>
      <c r="K988" s="69">
        <v>842.53256227976874</v>
      </c>
      <c r="L988" s="69">
        <v>984.35982064586085</v>
      </c>
      <c r="M988" s="265">
        <v>1000.7096440216758</v>
      </c>
      <c r="N988" s="70">
        <v>987.5233014387951</v>
      </c>
      <c r="O988" s="70">
        <v>984.42900378132015</v>
      </c>
      <c r="P988" s="70">
        <v>985.18596567356667</v>
      </c>
      <c r="Q988" s="70">
        <v>992.55245888319473</v>
      </c>
      <c r="R988" s="70">
        <v>993.55794366181533</v>
      </c>
      <c r="S988" s="70">
        <v>977.16590827734899</v>
      </c>
      <c r="T988" s="265">
        <v>968.20373117869315</v>
      </c>
      <c r="U988" s="70">
        <v>1002.6724859038874</v>
      </c>
      <c r="V988" s="70">
        <v>995.97161465665067</v>
      </c>
      <c r="W988" s="70">
        <v>993.18829301225617</v>
      </c>
      <c r="X988" s="70">
        <v>997.05165692949004</v>
      </c>
      <c r="Y988" s="70">
        <v>994.5078251250452</v>
      </c>
      <c r="Z988" s="70">
        <v>974.61732261542807</v>
      </c>
      <c r="AA988" s="70">
        <v>962.23995498446732</v>
      </c>
      <c r="BJ988" s="275"/>
    </row>
    <row r="989" spans="1:62" x14ac:dyDescent="0.25">
      <c r="A989" t="str">
        <f t="shared" si="25"/>
        <v>43. Gespecialiseerde bouwwerkzaamheden</v>
      </c>
      <c r="B989" s="275">
        <v>43</v>
      </c>
      <c r="C989" s="5" t="s">
        <v>168</v>
      </c>
      <c r="D989" s="266"/>
      <c r="E989" s="70">
        <v>389.04114244356873</v>
      </c>
      <c r="F989" s="70">
        <v>386.91840474765843</v>
      </c>
      <c r="G989" s="70">
        <v>421.98048226788319</v>
      </c>
      <c r="H989" s="70">
        <v>461.28903066494559</v>
      </c>
      <c r="I989" s="70">
        <v>473.71993110264725</v>
      </c>
      <c r="J989" s="70">
        <v>557.14264744219236</v>
      </c>
      <c r="K989" s="69">
        <v>594.17547471802231</v>
      </c>
      <c r="L989" s="69">
        <v>688.37758337517141</v>
      </c>
      <c r="M989" s="265">
        <v>728.7866295756337</v>
      </c>
      <c r="N989" s="70">
        <v>799.82641873056741</v>
      </c>
      <c r="O989" s="70">
        <v>847.62207022516304</v>
      </c>
      <c r="P989" s="70">
        <v>874.07852242657384</v>
      </c>
      <c r="Q989" s="70">
        <v>899.94845626390543</v>
      </c>
      <c r="R989" s="70">
        <v>910.26634983819633</v>
      </c>
      <c r="S989" s="70">
        <v>909.49892396390692</v>
      </c>
      <c r="T989" s="265">
        <v>907.09077512835961</v>
      </c>
      <c r="U989" s="70">
        <v>806.24000480526297</v>
      </c>
      <c r="V989" s="70">
        <v>851.37652177341624</v>
      </c>
      <c r="W989" s="70">
        <v>874.82397592322172</v>
      </c>
      <c r="X989" s="70">
        <v>897.50872475393601</v>
      </c>
      <c r="Y989" s="70">
        <v>904.56617898052787</v>
      </c>
      <c r="Z989" s="70">
        <v>900.5853165438034</v>
      </c>
      <c r="AA989" s="70">
        <v>895.00247696618624</v>
      </c>
      <c r="BJ989" s="275"/>
    </row>
    <row r="990" spans="1:62" x14ac:dyDescent="0.25">
      <c r="A990" t="str">
        <f t="shared" si="25"/>
        <v>43. Gespecialiseerde bouwwerkzaamheden</v>
      </c>
      <c r="B990" s="275">
        <v>43</v>
      </c>
      <c r="C990" s="5" t="s">
        <v>169</v>
      </c>
      <c r="D990" s="266"/>
      <c r="E990" s="70">
        <v>71.283812197543938</v>
      </c>
      <c r="F990" s="70">
        <v>76.233905145804641</v>
      </c>
      <c r="G990" s="70">
        <v>82.292794006026725</v>
      </c>
      <c r="H990" s="70">
        <v>88.384408247666101</v>
      </c>
      <c r="I990" s="70">
        <v>90.581637917242659</v>
      </c>
      <c r="J990" s="70">
        <v>107.8105304998591</v>
      </c>
      <c r="K990" s="69">
        <v>113.77429584757461</v>
      </c>
      <c r="L990" s="69">
        <v>132.27092273451606</v>
      </c>
      <c r="M990" s="265">
        <v>146.51418322448964</v>
      </c>
      <c r="N990" s="70">
        <v>157.48448241159056</v>
      </c>
      <c r="O990" s="70">
        <v>176.15156337278168</v>
      </c>
      <c r="P990" s="70">
        <v>243.03244965039411</v>
      </c>
      <c r="Q990" s="70">
        <v>259.03762588866931</v>
      </c>
      <c r="R990" s="70">
        <v>288.4463932396776</v>
      </c>
      <c r="S990" s="70">
        <v>317.72191417523408</v>
      </c>
      <c r="T990" s="265">
        <v>337.60123911466292</v>
      </c>
      <c r="U990" s="70">
        <v>158.68878445265054</v>
      </c>
      <c r="V990" s="70">
        <v>176.86658188670384</v>
      </c>
      <c r="W990" s="70">
        <v>243.15004815072135</v>
      </c>
      <c r="X990" s="70">
        <v>258.24014762432643</v>
      </c>
      <c r="Y990" s="70">
        <v>286.53444553336686</v>
      </c>
      <c r="Z990" s="70">
        <v>314.49207796950742</v>
      </c>
      <c r="AA990" s="70">
        <v>332.97941532689856</v>
      </c>
      <c r="BJ990" s="275"/>
    </row>
    <row r="991" spans="1:62" x14ac:dyDescent="0.25">
      <c r="A991" t="str">
        <f t="shared" si="25"/>
        <v>43. Gespecialiseerde bouwwerkzaamheden</v>
      </c>
      <c r="B991" s="275">
        <v>43</v>
      </c>
      <c r="C991" s="5" t="s">
        <v>26</v>
      </c>
      <c r="D991" s="270"/>
      <c r="E991" s="70">
        <v>1124.7117725065427</v>
      </c>
      <c r="F991" s="70">
        <v>1095.8100760626901</v>
      </c>
      <c r="G991" s="70">
        <v>1222.1184949751837</v>
      </c>
      <c r="H991" s="70">
        <v>1309.4930072721941</v>
      </c>
      <c r="I991" s="70">
        <v>1344.2588086409899</v>
      </c>
      <c r="J991" s="70">
        <v>1545.038927949661</v>
      </c>
      <c r="K991" s="69">
        <v>1550.4823328453658</v>
      </c>
      <c r="L991" s="69">
        <v>1805.0083267555483</v>
      </c>
      <c r="M991" s="265">
        <v>1876.0104568217992</v>
      </c>
      <c r="N991" s="70">
        <v>1944.8342025809532</v>
      </c>
      <c r="O991" s="70">
        <v>2008.2026373792651</v>
      </c>
      <c r="P991" s="70">
        <v>2102.2969377505347</v>
      </c>
      <c r="Q991" s="70">
        <v>2151.5385410357694</v>
      </c>
      <c r="R991" s="70">
        <v>2192.2706867396892</v>
      </c>
      <c r="S991" s="70">
        <v>2204.38674641649</v>
      </c>
      <c r="T991" s="265">
        <v>2212.8957454217157</v>
      </c>
      <c r="U991" s="70">
        <v>1967.6012751618009</v>
      </c>
      <c r="V991" s="70">
        <v>2024.2147183167708</v>
      </c>
      <c r="W991" s="70">
        <v>2111.1623170861994</v>
      </c>
      <c r="X991" s="70">
        <v>2152.8005293077522</v>
      </c>
      <c r="Y991" s="70">
        <v>2185.6084496389399</v>
      </c>
      <c r="Z991" s="70">
        <v>2189.6947171287388</v>
      </c>
      <c r="AA991" s="70">
        <v>2190.2218472775521</v>
      </c>
      <c r="BJ991" s="275"/>
    </row>
    <row r="992" spans="1:62" x14ac:dyDescent="0.25">
      <c r="A992" t="str">
        <f t="shared" si="25"/>
        <v>43. Gespecialiseerde bouwwerkzaamheden</v>
      </c>
      <c r="B992" s="275">
        <v>43</v>
      </c>
      <c r="C992" s="5" t="s">
        <v>19</v>
      </c>
      <c r="D992" s="270"/>
      <c r="E992" s="70">
        <v>15762.534950137662</v>
      </c>
      <c r="F992" s="70">
        <v>14917.532164635284</v>
      </c>
      <c r="G992" s="70">
        <v>15307.400972739752</v>
      </c>
      <c r="H992" s="70">
        <v>15159.739301491736</v>
      </c>
      <c r="I992" s="70">
        <v>14764.217066822641</v>
      </c>
      <c r="J992" s="70">
        <v>15479.35901696823</v>
      </c>
      <c r="K992" s="69">
        <v>14832.062669866027</v>
      </c>
      <c r="L992" s="69">
        <v>16273.930205037857</v>
      </c>
      <c r="M992" s="265">
        <v>16094.832040100855</v>
      </c>
      <c r="N992" s="70">
        <v>16039.959256276154</v>
      </c>
      <c r="O992" s="70">
        <v>16221.674618674078</v>
      </c>
      <c r="P992" s="70">
        <v>16393.514439484141</v>
      </c>
      <c r="Q992" s="70">
        <v>16574.954143435192</v>
      </c>
      <c r="R992" s="70">
        <v>16755.194787512344</v>
      </c>
      <c r="S992" s="70">
        <v>16941.834875564356</v>
      </c>
      <c r="T992" s="265">
        <v>17122.888236763472</v>
      </c>
      <c r="U992" s="70">
        <v>16191.409950442441</v>
      </c>
      <c r="V992" s="70">
        <v>16316.260399086448</v>
      </c>
      <c r="W992" s="70">
        <v>16430.22470608044</v>
      </c>
      <c r="X992" s="70">
        <v>16552.681931667576</v>
      </c>
      <c r="Y992" s="70">
        <v>16672.890457938014</v>
      </c>
      <c r="Z992" s="70">
        <v>16798.333218153872</v>
      </c>
      <c r="AA992" s="70">
        <v>16917.216751004049</v>
      </c>
      <c r="BJ992" s="275"/>
    </row>
    <row r="993" spans="1:62" x14ac:dyDescent="0.25">
      <c r="A993" t="str">
        <f t="shared" si="25"/>
        <v>43. Gespecialiseerde bouwwerkzaamheden</v>
      </c>
      <c r="B993" s="275">
        <v>43</v>
      </c>
      <c r="C993" s="5" t="s">
        <v>20</v>
      </c>
      <c r="D993" s="270"/>
      <c r="E993" s="267">
        <v>7.1353483184297087E-2</v>
      </c>
      <c r="F993" s="267">
        <v>7.3457865816472429E-2</v>
      </c>
      <c r="G993" s="267">
        <v>7.9838406085500635E-2</v>
      </c>
      <c r="H993" s="267">
        <v>8.6379652131837015E-2</v>
      </c>
      <c r="I993" s="267">
        <v>9.1048431661285747E-2</v>
      </c>
      <c r="J993" s="267">
        <v>9.9812849243693727E-2</v>
      </c>
      <c r="K993" s="333">
        <v>0.10453585366757157</v>
      </c>
      <c r="L993" s="333">
        <v>0.11091410028271959</v>
      </c>
      <c r="M993" s="268">
        <v>0.11655980330503925</v>
      </c>
      <c r="N993" s="267">
        <v>0.12124932311283608</v>
      </c>
      <c r="O993" s="267">
        <v>0.12379749221868012</v>
      </c>
      <c r="P993" s="267">
        <v>0.12823955140986157</v>
      </c>
      <c r="Q993" s="267">
        <v>0.12980660594394011</v>
      </c>
      <c r="R993" s="267">
        <v>0.13084125338689526</v>
      </c>
      <c r="S993" s="267">
        <v>0.13011499419085554</v>
      </c>
      <c r="T993" s="268">
        <v>0.12923612622025688</v>
      </c>
      <c r="U993" s="267">
        <v>0.12152130550607392</v>
      </c>
      <c r="V993" s="267">
        <v>0.1240611922588651</v>
      </c>
      <c r="W993" s="267">
        <v>0.12849260158352599</v>
      </c>
      <c r="X993" s="267">
        <v>0.13005750597968938</v>
      </c>
      <c r="Y993" s="267">
        <v>0.13108755528339508</v>
      </c>
      <c r="Z993" s="267">
        <v>0.1303519038878421</v>
      </c>
      <c r="AA993" s="267">
        <v>0.12946703228517545</v>
      </c>
      <c r="BJ993" s="275"/>
    </row>
    <row r="994" spans="1:62" x14ac:dyDescent="0.25">
      <c r="A994" t="str">
        <f t="shared" si="25"/>
        <v>43. Gespecialiseerde bouwwerkzaamheden</v>
      </c>
      <c r="B994" s="275">
        <v>43</v>
      </c>
      <c r="C994" s="5" t="s">
        <v>29</v>
      </c>
      <c r="D994" s="270"/>
      <c r="E994" s="70">
        <v>15476.534950137662</v>
      </c>
      <c r="F994" s="70">
        <v>14917.532164635284</v>
      </c>
      <c r="G994" s="70">
        <v>15307.400972739752</v>
      </c>
      <c r="H994" s="70">
        <v>15159.739301491736</v>
      </c>
      <c r="I994" s="70">
        <v>14764.217066822641</v>
      </c>
      <c r="J994" s="70">
        <v>15479.35901696823</v>
      </c>
      <c r="K994" s="69">
        <v>14832.062669866027</v>
      </c>
      <c r="L994" s="69">
        <v>16273.930205037857</v>
      </c>
      <c r="M994" s="265">
        <v>16094.832040100855</v>
      </c>
      <c r="N994" s="70">
        <v>16039.959256276154</v>
      </c>
      <c r="O994" s="70">
        <v>16221.674618674078</v>
      </c>
      <c r="P994" s="70">
        <v>16393.514439484141</v>
      </c>
      <c r="Q994" s="70">
        <v>16574.954143435192</v>
      </c>
      <c r="R994" s="70">
        <v>16755.194787512344</v>
      </c>
      <c r="S994" s="70">
        <v>16941.834875564356</v>
      </c>
      <c r="T994" s="265">
        <v>17122.888236763472</v>
      </c>
      <c r="U994" s="70">
        <v>16191.409950442441</v>
      </c>
      <c r="V994" s="70">
        <v>16316.260399086448</v>
      </c>
      <c r="W994" s="70">
        <v>16430.22470608044</v>
      </c>
      <c r="X994" s="70">
        <v>16552.681931667576</v>
      </c>
      <c r="Y994" s="70">
        <v>16672.890457938014</v>
      </c>
      <c r="Z994" s="70">
        <v>16798.333218153872</v>
      </c>
      <c r="AA994" s="70">
        <v>16917.216751004049</v>
      </c>
      <c r="BJ994" s="275"/>
    </row>
    <row r="995" spans="1:62" x14ac:dyDescent="0.25">
      <c r="A995" t="str">
        <f t="shared" si="25"/>
        <v>45. Groot- en detailhandel in en onderhoud en reparatie van motorvoertuigen en motorfietsen</v>
      </c>
      <c r="B995" s="275">
        <v>45</v>
      </c>
      <c r="C995" s="5" t="s">
        <v>25</v>
      </c>
      <c r="D995" s="70">
        <v>34017</v>
      </c>
      <c r="E995" s="70">
        <v>34073</v>
      </c>
      <c r="F995" s="70">
        <v>34662</v>
      </c>
      <c r="G995" s="70">
        <v>35970</v>
      </c>
      <c r="H995" s="70">
        <v>36964</v>
      </c>
      <c r="I995" s="70">
        <v>37607</v>
      </c>
      <c r="J995" s="70">
        <v>37523</v>
      </c>
      <c r="K995" s="69">
        <v>36969</v>
      </c>
      <c r="L995" s="69">
        <v>36785</v>
      </c>
      <c r="M995" s="265">
        <v>37205.319651823935</v>
      </c>
      <c r="N995" s="70">
        <v>37577.533074894651</v>
      </c>
      <c r="O995" s="70">
        <v>37953.47023515161</v>
      </c>
      <c r="P995" s="70">
        <v>38333.16838600317</v>
      </c>
      <c r="Q995" s="70">
        <v>38716.665153552152</v>
      </c>
      <c r="R995" s="70">
        <v>39103.998540324421</v>
      </c>
      <c r="S995" s="70">
        <v>39495.206929034866</v>
      </c>
      <c r="T995" s="265">
        <v>39890.329086390739</v>
      </c>
      <c r="U995" s="70">
        <v>37473.265035272067</v>
      </c>
      <c r="V995" s="70">
        <v>37743.140108592102</v>
      </c>
      <c r="W995" s="70">
        <v>38014.958769030301</v>
      </c>
      <c r="X995" s="70">
        <v>38288.735013918289</v>
      </c>
      <c r="Y995" s="70">
        <v>38564.48294139369</v>
      </c>
      <c r="Z995" s="70">
        <v>38842.216751126078</v>
      </c>
      <c r="AA995" s="70">
        <v>39121.950745048271</v>
      </c>
      <c r="BJ995" s="275"/>
    </row>
    <row r="996" spans="1:62" x14ac:dyDescent="0.25">
      <c r="A996" t="str">
        <f t="shared" si="25"/>
        <v>45. Groot- en detailhandel in en onderhoud en reparatie van motorvoertuigen en motorfietsen</v>
      </c>
      <c r="B996" s="275">
        <v>45</v>
      </c>
      <c r="C996" s="5" t="s">
        <v>154</v>
      </c>
      <c r="D996" s="266"/>
      <c r="E996" s="70">
        <v>56</v>
      </c>
      <c r="F996" s="70">
        <v>589</v>
      </c>
      <c r="G996" s="70">
        <v>1308</v>
      </c>
      <c r="H996" s="70">
        <v>994</v>
      </c>
      <c r="I996" s="70">
        <v>643</v>
      </c>
      <c r="J996" s="70">
        <v>-84</v>
      </c>
      <c r="K996" s="69">
        <v>-554</v>
      </c>
      <c r="L996" s="69">
        <v>-184</v>
      </c>
      <c r="M996" s="265">
        <v>420.31965182393469</v>
      </c>
      <c r="N996" s="70">
        <v>372.21342307071609</v>
      </c>
      <c r="O996" s="70">
        <v>375.93716025695903</v>
      </c>
      <c r="P996" s="70">
        <v>379.69815085156006</v>
      </c>
      <c r="Q996" s="70">
        <v>383.49676754898246</v>
      </c>
      <c r="R996" s="70">
        <v>387.33338677226857</v>
      </c>
      <c r="S996" s="70">
        <v>391.20838871044543</v>
      </c>
      <c r="T996" s="265">
        <v>395.12215735587233</v>
      </c>
      <c r="U996" s="70">
        <v>267.94538344813191</v>
      </c>
      <c r="V996" s="70">
        <v>269.87507332003588</v>
      </c>
      <c r="W996" s="70">
        <v>271.818660438199</v>
      </c>
      <c r="X996" s="70">
        <v>273.77624488798756</v>
      </c>
      <c r="Y996" s="70">
        <v>275.7479274754005</v>
      </c>
      <c r="Z996" s="70">
        <v>277.73380973238818</v>
      </c>
      <c r="AA996" s="70">
        <v>279.73399392219289</v>
      </c>
      <c r="BJ996" s="275"/>
    </row>
    <row r="997" spans="1:62" x14ac:dyDescent="0.25">
      <c r="A997" t="str">
        <f t="shared" si="25"/>
        <v>45. Groot- en detailhandel in en onderhoud en reparatie van motorvoertuigen en motorfietsen</v>
      </c>
      <c r="B997" s="275">
        <v>45</v>
      </c>
      <c r="C997" s="5" t="s">
        <v>155</v>
      </c>
      <c r="D997" s="266"/>
      <c r="E997" s="267">
        <v>1.0016462357056766</v>
      </c>
      <c r="F997" s="267">
        <v>1.0172864144630647</v>
      </c>
      <c r="G997" s="267">
        <v>1.0377358490566038</v>
      </c>
      <c r="H997" s="267">
        <v>1.0276341395607451</v>
      </c>
      <c r="I997" s="267">
        <v>1.0173953035385781</v>
      </c>
      <c r="J997" s="267">
        <v>0.99776637328156992</v>
      </c>
      <c r="K997" s="333">
        <v>0.98523572209045118</v>
      </c>
      <c r="L997" s="333">
        <v>0.99502285698828752</v>
      </c>
      <c r="M997" s="268">
        <v>1.0114263871638967</v>
      </c>
      <c r="N997" s="267">
        <v>1.0100043065495465</v>
      </c>
      <c r="O997" s="267">
        <v>1.0100043065495463</v>
      </c>
      <c r="P997" s="267">
        <v>1.010004306549547</v>
      </c>
      <c r="Q997" s="267">
        <v>1.010004306549547</v>
      </c>
      <c r="R997" s="267">
        <v>1.0100043065495461</v>
      </c>
      <c r="S997" s="267">
        <v>1.010004306549547</v>
      </c>
      <c r="T997" s="268">
        <v>1.0100043065495474</v>
      </c>
      <c r="U997" s="267">
        <v>1.0072018030205259</v>
      </c>
      <c r="V997" s="267">
        <v>1.0072018030205272</v>
      </c>
      <c r="W997" s="267">
        <v>1.0072018030205261</v>
      </c>
      <c r="X997" s="267">
        <v>1.0072018030205263</v>
      </c>
      <c r="Y997" s="267">
        <v>1.0072018030205272</v>
      </c>
      <c r="Z997" s="267">
        <v>1.007201803020527</v>
      </c>
      <c r="AA997" s="267">
        <v>1.0072018030205261</v>
      </c>
      <c r="BJ997" s="275"/>
    </row>
    <row r="998" spans="1:62" x14ac:dyDescent="0.25">
      <c r="A998" t="str">
        <f t="shared" si="25"/>
        <v>45. Groot- en detailhandel in en onderhoud en reparatie van motorvoertuigen en motorfietsen</v>
      </c>
      <c r="B998" s="275">
        <v>45</v>
      </c>
      <c r="C998" s="5" t="s">
        <v>8</v>
      </c>
      <c r="D998" s="70">
        <v>439</v>
      </c>
      <c r="E998" s="70">
        <v>402</v>
      </c>
      <c r="F998" s="70">
        <v>330</v>
      </c>
      <c r="G998" s="70">
        <v>318</v>
      </c>
      <c r="H998" s="70">
        <v>359</v>
      </c>
      <c r="I998" s="70">
        <v>390</v>
      </c>
      <c r="J998" s="70">
        <v>416</v>
      </c>
      <c r="K998" s="69">
        <v>396</v>
      </c>
      <c r="L998" s="69">
        <v>466</v>
      </c>
      <c r="M998" s="265">
        <v>391.87808744931897</v>
      </c>
      <c r="N998" s="70">
        <v>401.58899532534917</v>
      </c>
      <c r="O998" s="70">
        <v>407.55540696278149</v>
      </c>
      <c r="P998" s="70">
        <v>418.54663354801016</v>
      </c>
      <c r="Q998" s="70">
        <v>428.97763082427309</v>
      </c>
      <c r="R998" s="70">
        <v>439.56864007455999</v>
      </c>
      <c r="S998" s="70">
        <v>449.70709677672369</v>
      </c>
      <c r="T998" s="265">
        <v>454.55547861825346</v>
      </c>
      <c r="U998" s="70">
        <v>400.47468861465791</v>
      </c>
      <c r="V998" s="70">
        <v>405.29682086260709</v>
      </c>
      <c r="W998" s="70">
        <v>415.07221258166965</v>
      </c>
      <c r="X998" s="70">
        <v>424.23619824658692</v>
      </c>
      <c r="Y998" s="70">
        <v>433.50393705252941</v>
      </c>
      <c r="Z998" s="70">
        <v>442.27190805474243</v>
      </c>
      <c r="AA998" s="70">
        <v>445.79970766553856</v>
      </c>
      <c r="BJ998" s="275"/>
    </row>
    <row r="999" spans="1:62" x14ac:dyDescent="0.25">
      <c r="A999" t="str">
        <f t="shared" si="25"/>
        <v>45. Groot- en detailhandel in en onderhoud en reparatie van motorvoertuigen en motorfietsen</v>
      </c>
      <c r="B999" s="275">
        <v>45</v>
      </c>
      <c r="C999" s="5" t="s">
        <v>9</v>
      </c>
      <c r="D999" s="70">
        <v>3074</v>
      </c>
      <c r="E999" s="70">
        <v>2950</v>
      </c>
      <c r="F999" s="70">
        <v>2895</v>
      </c>
      <c r="G999" s="70">
        <v>2964</v>
      </c>
      <c r="H999" s="70">
        <v>3095</v>
      </c>
      <c r="I999" s="70">
        <v>3179</v>
      </c>
      <c r="J999" s="70">
        <v>3126</v>
      </c>
      <c r="K999" s="69">
        <v>3005</v>
      </c>
      <c r="L999" s="69">
        <v>3017</v>
      </c>
      <c r="M999" s="265">
        <v>3043.2966944834061</v>
      </c>
      <c r="N999" s="70">
        <v>3118.7108979973441</v>
      </c>
      <c r="O999" s="70">
        <v>3165.045616359143</v>
      </c>
      <c r="P999" s="70">
        <v>3250.4026817486974</v>
      </c>
      <c r="Q999" s="70">
        <v>3331.4090471151248</v>
      </c>
      <c r="R999" s="70">
        <v>3413.6580538213484</v>
      </c>
      <c r="S999" s="70">
        <v>3492.3925703892037</v>
      </c>
      <c r="T999" s="265">
        <v>3530.0447507597869</v>
      </c>
      <c r="U999" s="70">
        <v>3110.0572732147994</v>
      </c>
      <c r="V999" s="70">
        <v>3147.5056011528695</v>
      </c>
      <c r="W999" s="70">
        <v>3223.4205814967263</v>
      </c>
      <c r="X999" s="70">
        <v>3294.5874269405736</v>
      </c>
      <c r="Y999" s="70">
        <v>3366.5600117233553</v>
      </c>
      <c r="Z999" s="70">
        <v>3434.6514361304726</v>
      </c>
      <c r="AA999" s="70">
        <v>3462.0480710487855</v>
      </c>
      <c r="BJ999" s="275"/>
    </row>
    <row r="1000" spans="1:62" x14ac:dyDescent="0.25">
      <c r="A1000" t="str">
        <f t="shared" si="25"/>
        <v>45. Groot- en detailhandel in en onderhoud en reparatie van motorvoertuigen en motorfietsen</v>
      </c>
      <c r="B1000" s="275">
        <v>45</v>
      </c>
      <c r="C1000" s="5" t="s">
        <v>10</v>
      </c>
      <c r="D1000" s="70">
        <v>4544</v>
      </c>
      <c r="E1000" s="70">
        <v>4654</v>
      </c>
      <c r="F1000" s="70">
        <v>4814</v>
      </c>
      <c r="G1000" s="70">
        <v>4967</v>
      </c>
      <c r="H1000" s="70">
        <v>5089</v>
      </c>
      <c r="I1000" s="70">
        <v>5095</v>
      </c>
      <c r="J1000" s="70">
        <v>4956</v>
      </c>
      <c r="K1000" s="69">
        <v>4613</v>
      </c>
      <c r="L1000" s="69">
        <v>4479</v>
      </c>
      <c r="M1000" s="265">
        <v>4816.1103631321166</v>
      </c>
      <c r="N1000" s="70">
        <v>4935.455653300246</v>
      </c>
      <c r="O1000" s="70">
        <v>5008.7817662880398</v>
      </c>
      <c r="P1000" s="70">
        <v>5143.861940342169</v>
      </c>
      <c r="Q1000" s="70">
        <v>5272.056998164865</v>
      </c>
      <c r="R1000" s="70">
        <v>5402.2185740221312</v>
      </c>
      <c r="S1000" s="70">
        <v>5526.8183614388536</v>
      </c>
      <c r="T1000" s="265">
        <v>5586.4040917444108</v>
      </c>
      <c r="U1000" s="70">
        <v>4921.7610266575603</v>
      </c>
      <c r="V1000" s="70">
        <v>4981.0241542360973</v>
      </c>
      <c r="W1000" s="70">
        <v>5101.1619390974192</v>
      </c>
      <c r="X1000" s="70">
        <v>5213.7856548445016</v>
      </c>
      <c r="Y1000" s="70">
        <v>5327.6844778091154</v>
      </c>
      <c r="Z1000" s="70">
        <v>5435.4412454361427</v>
      </c>
      <c r="AA1000" s="70">
        <v>5478.7972605050008</v>
      </c>
      <c r="BJ1000" s="275"/>
    </row>
    <row r="1001" spans="1:62" x14ac:dyDescent="0.25">
      <c r="A1001" t="str">
        <f t="shared" si="25"/>
        <v>45. Groot- en detailhandel in en onderhoud en reparatie van motorvoertuigen en motorfietsen</v>
      </c>
      <c r="B1001" s="275">
        <v>45</v>
      </c>
      <c r="C1001" s="5" t="s">
        <v>11</v>
      </c>
      <c r="D1001" s="70">
        <v>4655</v>
      </c>
      <c r="E1001" s="70">
        <v>4563</v>
      </c>
      <c r="F1001" s="70">
        <v>4586</v>
      </c>
      <c r="G1001" s="70">
        <v>4785</v>
      </c>
      <c r="H1001" s="70">
        <v>4892</v>
      </c>
      <c r="I1001" s="70">
        <v>4946</v>
      </c>
      <c r="J1001" s="70">
        <v>5013</v>
      </c>
      <c r="K1001" s="69">
        <v>5047</v>
      </c>
      <c r="L1001" s="69">
        <v>4944</v>
      </c>
      <c r="M1001" s="265">
        <v>4870.1299334271152</v>
      </c>
      <c r="N1001" s="70">
        <v>4918.2622238581871</v>
      </c>
      <c r="O1001" s="70">
        <v>4962.5528141412142</v>
      </c>
      <c r="P1001" s="70">
        <v>4928.8405641468635</v>
      </c>
      <c r="Q1001" s="70">
        <v>4966.1548634431656</v>
      </c>
      <c r="R1001" s="70">
        <v>5114.5076815447828</v>
      </c>
      <c r="S1001" s="70">
        <v>5233.6140218364208</v>
      </c>
      <c r="T1001" s="265">
        <v>5353.8039815160237</v>
      </c>
      <c r="U1001" s="70">
        <v>4904.6153045830633</v>
      </c>
      <c r="V1001" s="70">
        <v>4935.0513931910436</v>
      </c>
      <c r="W1001" s="70">
        <v>4887.9254889241702</v>
      </c>
      <c r="X1001" s="70">
        <v>4911.2646156460478</v>
      </c>
      <c r="Y1001" s="70">
        <v>5043.943115821432</v>
      </c>
      <c r="Z1001" s="70">
        <v>5147.0845713801773</v>
      </c>
      <c r="AA1001" s="70">
        <v>5250.6775567056229</v>
      </c>
      <c r="BJ1001" s="275"/>
    </row>
    <row r="1002" spans="1:62" x14ac:dyDescent="0.25">
      <c r="A1002" t="str">
        <f t="shared" si="25"/>
        <v>45. Groot- en detailhandel in en onderhoud en reparatie van motorvoertuigen en motorfietsen</v>
      </c>
      <c r="B1002" s="275">
        <v>45</v>
      </c>
      <c r="C1002" s="5" t="s">
        <v>12</v>
      </c>
      <c r="D1002" s="70">
        <v>4308</v>
      </c>
      <c r="E1002" s="70">
        <v>4290</v>
      </c>
      <c r="F1002" s="70">
        <v>4473</v>
      </c>
      <c r="G1002" s="70">
        <v>4694</v>
      </c>
      <c r="H1002" s="70">
        <v>4826</v>
      </c>
      <c r="I1002" s="70">
        <v>4820</v>
      </c>
      <c r="J1002" s="70">
        <v>4739</v>
      </c>
      <c r="K1002" s="69">
        <v>4636</v>
      </c>
      <c r="L1002" s="69">
        <v>4490</v>
      </c>
      <c r="M1002" s="265">
        <v>4551.3650369868046</v>
      </c>
      <c r="N1002" s="70">
        <v>4550.6671631165173</v>
      </c>
      <c r="O1002" s="70">
        <v>4661.6034793270283</v>
      </c>
      <c r="P1002" s="70">
        <v>4786.3853969008405</v>
      </c>
      <c r="Q1002" s="70">
        <v>4849.3219339462203</v>
      </c>
      <c r="R1002" s="70">
        <v>4776.8664861116804</v>
      </c>
      <c r="S1002" s="70">
        <v>4824.0770386437334</v>
      </c>
      <c r="T1002" s="265">
        <v>4867.5194599477209</v>
      </c>
      <c r="U1002" s="70">
        <v>4538.0402260813689</v>
      </c>
      <c r="V1002" s="70">
        <v>4635.7698561114867</v>
      </c>
      <c r="W1002" s="70">
        <v>4746.6528642676012</v>
      </c>
      <c r="X1002" s="70">
        <v>4795.7230249468821</v>
      </c>
      <c r="Y1002" s="70">
        <v>4710.9603363707738</v>
      </c>
      <c r="Z1002" s="70">
        <v>4744.3186282277593</v>
      </c>
      <c r="AA1002" s="70">
        <v>4773.7599795236092</v>
      </c>
      <c r="BJ1002" s="275"/>
    </row>
    <row r="1003" spans="1:62" x14ac:dyDescent="0.25">
      <c r="A1003" t="str">
        <f t="shared" si="25"/>
        <v>45. Groot- en detailhandel in en onderhoud en reparatie van motorvoertuigen en motorfietsen</v>
      </c>
      <c r="B1003" s="275">
        <v>45</v>
      </c>
      <c r="C1003" s="5" t="s">
        <v>13</v>
      </c>
      <c r="D1003" s="70">
        <v>4482</v>
      </c>
      <c r="E1003" s="70">
        <v>4358</v>
      </c>
      <c r="F1003" s="70">
        <v>4185</v>
      </c>
      <c r="G1003" s="70">
        <v>4190</v>
      </c>
      <c r="H1003" s="70">
        <v>4208</v>
      </c>
      <c r="I1003" s="70">
        <v>4379</v>
      </c>
      <c r="J1003" s="70">
        <v>4385</v>
      </c>
      <c r="K1003" s="69">
        <v>4373</v>
      </c>
      <c r="L1003" s="69">
        <v>4439</v>
      </c>
      <c r="M1003" s="265">
        <v>4490.6004786028698</v>
      </c>
      <c r="N1003" s="70">
        <v>4489.1448421149416</v>
      </c>
      <c r="O1003" s="70">
        <v>4404.6024393302032</v>
      </c>
      <c r="P1003" s="70">
        <v>4424.0340646524337</v>
      </c>
      <c r="Q1003" s="70">
        <v>4404.016076743229</v>
      </c>
      <c r="R1003" s="70">
        <v>4464.205967487067</v>
      </c>
      <c r="S1003" s="70">
        <v>4463.521457967182</v>
      </c>
      <c r="T1003" s="265">
        <v>4572.333333264678</v>
      </c>
      <c r="U1003" s="70">
        <v>4476.6886137793517</v>
      </c>
      <c r="V1003" s="70">
        <v>4380.1930616693771</v>
      </c>
      <c r="W1003" s="70">
        <v>4387.3094670138516</v>
      </c>
      <c r="X1003" s="70">
        <v>4355.3390740314526</v>
      </c>
      <c r="Y1003" s="70">
        <v>4402.6135767801334</v>
      </c>
      <c r="Z1003" s="70">
        <v>4389.7242583177449</v>
      </c>
      <c r="AA1003" s="70">
        <v>4484.2598080984662</v>
      </c>
      <c r="BJ1003" s="275"/>
    </row>
    <row r="1004" spans="1:62" x14ac:dyDescent="0.25">
      <c r="A1004" t="str">
        <f t="shared" si="25"/>
        <v>45. Groot- en detailhandel in en onderhoud en reparatie van motorvoertuigen en motorfietsen</v>
      </c>
      <c r="B1004" s="275">
        <v>45</v>
      </c>
      <c r="C1004" s="5" t="s">
        <v>14</v>
      </c>
      <c r="D1004" s="70">
        <v>4539</v>
      </c>
      <c r="E1004" s="70">
        <v>4586</v>
      </c>
      <c r="F1004" s="70">
        <v>4700</v>
      </c>
      <c r="G1004" s="70">
        <v>4784</v>
      </c>
      <c r="H1004" s="70">
        <v>4741</v>
      </c>
      <c r="I1004" s="70">
        <v>4623</v>
      </c>
      <c r="J1004" s="70">
        <v>4424</v>
      </c>
      <c r="K1004" s="69">
        <v>4150</v>
      </c>
      <c r="L1004" s="69">
        <v>4052</v>
      </c>
      <c r="M1004" s="265">
        <v>4006.4762921341489</v>
      </c>
      <c r="N1004" s="70">
        <v>4114.0571431053377</v>
      </c>
      <c r="O1004" s="70">
        <v>4183.1861587175545</v>
      </c>
      <c r="P1004" s="70">
        <v>4256.6435035594186</v>
      </c>
      <c r="Q1004" s="70">
        <v>4353.992731550823</v>
      </c>
      <c r="R1004" s="70">
        <v>4404.60505612425</v>
      </c>
      <c r="S1004" s="70">
        <v>4403.1772952122828</v>
      </c>
      <c r="T1004" s="265">
        <v>4320.2538874103921</v>
      </c>
      <c r="U1004" s="70">
        <v>4102.6416871638367</v>
      </c>
      <c r="V1004" s="70">
        <v>4160.0038233807909</v>
      </c>
      <c r="W1004" s="70">
        <v>4221.3084411085874</v>
      </c>
      <c r="X1004" s="70">
        <v>4305.8686302061515</v>
      </c>
      <c r="Y1004" s="70">
        <v>4343.8349757331671</v>
      </c>
      <c r="Z1004" s="70">
        <v>4330.3777899322895</v>
      </c>
      <c r="AA1004" s="70">
        <v>4237.0359849208571</v>
      </c>
      <c r="BJ1004" s="275"/>
    </row>
    <row r="1005" spans="1:62" x14ac:dyDescent="0.25">
      <c r="A1005" t="str">
        <f t="shared" si="25"/>
        <v>45. Groot- en detailhandel in en onderhoud en reparatie van motorvoertuigen en motorfietsen</v>
      </c>
      <c r="B1005" s="275">
        <v>45</v>
      </c>
      <c r="C1005" s="5" t="s">
        <v>15</v>
      </c>
      <c r="D1005" s="70">
        <v>3880</v>
      </c>
      <c r="E1005" s="70">
        <v>3970</v>
      </c>
      <c r="F1005" s="70">
        <v>4115</v>
      </c>
      <c r="G1005" s="70">
        <v>4337</v>
      </c>
      <c r="H1005" s="70">
        <v>4524</v>
      </c>
      <c r="I1005" s="70">
        <v>4532</v>
      </c>
      <c r="J1005" s="70">
        <v>4591</v>
      </c>
      <c r="K1005" s="69">
        <v>4616</v>
      </c>
      <c r="L1005" s="69">
        <v>4534</v>
      </c>
      <c r="M1005" s="265">
        <v>4461.1592856649677</v>
      </c>
      <c r="N1005" s="70">
        <v>4332.0084092973984</v>
      </c>
      <c r="O1005" s="70">
        <v>4191.0384644238447</v>
      </c>
      <c r="P1005" s="70">
        <v>4021.6207628235816</v>
      </c>
      <c r="Q1005" s="70">
        <v>3940.9612880435234</v>
      </c>
      <c r="R1005" s="70">
        <v>3897.3282317997346</v>
      </c>
      <c r="S1005" s="70">
        <v>4002.1579035987338</v>
      </c>
      <c r="T1005" s="265">
        <v>4069.5980910818143</v>
      </c>
      <c r="U1005" s="70">
        <v>4319.9881943576456</v>
      </c>
      <c r="V1005" s="70">
        <v>4167.812613265136</v>
      </c>
      <c r="W1005" s="70">
        <v>3988.2366608453199</v>
      </c>
      <c r="X1005" s="70">
        <v>3897.4023681934932</v>
      </c>
      <c r="Y1005" s="70">
        <v>3843.5570203201496</v>
      </c>
      <c r="Z1005" s="70">
        <v>3935.9886135837246</v>
      </c>
      <c r="AA1005" s="70">
        <v>3991.208388545549</v>
      </c>
      <c r="BJ1005" s="275"/>
    </row>
    <row r="1006" spans="1:62" x14ac:dyDescent="0.25">
      <c r="A1006" t="str">
        <f t="shared" si="25"/>
        <v>45. Groot- en detailhandel in en onderhoud en reparatie van motorvoertuigen en motorfietsen</v>
      </c>
      <c r="B1006" s="275">
        <v>45</v>
      </c>
      <c r="C1006" s="5" t="s">
        <v>16</v>
      </c>
      <c r="D1006" s="70">
        <v>2858</v>
      </c>
      <c r="E1006" s="70">
        <v>2981</v>
      </c>
      <c r="F1006" s="70">
        <v>3181</v>
      </c>
      <c r="G1006" s="70">
        <v>3388</v>
      </c>
      <c r="H1006" s="70">
        <v>3543</v>
      </c>
      <c r="I1006" s="70">
        <v>3700</v>
      </c>
      <c r="J1006" s="70">
        <v>3850</v>
      </c>
      <c r="K1006" s="69">
        <v>3992</v>
      </c>
      <c r="L1006" s="69">
        <v>4156</v>
      </c>
      <c r="M1006" s="265">
        <v>4244.6881700841031</v>
      </c>
      <c r="N1006" s="70">
        <v>4221.516853755661</v>
      </c>
      <c r="O1006" s="70">
        <v>4257.6054271506036</v>
      </c>
      <c r="P1006" s="70">
        <v>4291.3407673690426</v>
      </c>
      <c r="Q1006" s="70">
        <v>4255.0377128205228</v>
      </c>
      <c r="R1006" s="70">
        <v>4186.5050258007886</v>
      </c>
      <c r="S1006" s="70">
        <v>4059.3443267625134</v>
      </c>
      <c r="T1006" s="265">
        <v>3926.277258363928</v>
      </c>
      <c r="U1006" s="70">
        <v>4209.8032246119537</v>
      </c>
      <c r="V1006" s="70">
        <v>4234.0106759253595</v>
      </c>
      <c r="W1006" s="70">
        <v>4255.7176775129183</v>
      </c>
      <c r="X1006" s="70">
        <v>4208.0073481087657</v>
      </c>
      <c r="Y1006" s="70">
        <v>4128.7440588732679</v>
      </c>
      <c r="Z1006" s="70">
        <v>3992.2295505597053</v>
      </c>
      <c r="AA1006" s="70">
        <v>3850.6482405912584</v>
      </c>
      <c r="BJ1006" s="275"/>
    </row>
    <row r="1007" spans="1:62" x14ac:dyDescent="0.25">
      <c r="A1007" t="str">
        <f t="shared" si="25"/>
        <v>45. Groot- en detailhandel in en onderhoud en reparatie van motorvoertuigen en motorfietsen</v>
      </c>
      <c r="B1007" s="275">
        <v>45</v>
      </c>
      <c r="C1007" s="5" t="s">
        <v>17</v>
      </c>
      <c r="D1007" s="70">
        <v>945</v>
      </c>
      <c r="E1007" s="70">
        <v>1005</v>
      </c>
      <c r="F1007" s="70">
        <v>1081</v>
      </c>
      <c r="G1007" s="70">
        <v>1206</v>
      </c>
      <c r="H1007" s="70">
        <v>1323</v>
      </c>
      <c r="I1007" s="70">
        <v>1557</v>
      </c>
      <c r="J1007" s="70">
        <v>1620</v>
      </c>
      <c r="K1007" s="69">
        <v>1725</v>
      </c>
      <c r="L1007" s="69">
        <v>1731</v>
      </c>
      <c r="M1007" s="265">
        <v>1830.6523362276525</v>
      </c>
      <c r="N1007" s="70">
        <v>1962.5250320760917</v>
      </c>
      <c r="O1007" s="70">
        <v>2039.2692090948667</v>
      </c>
      <c r="P1007" s="70">
        <v>2115.3188470143059</v>
      </c>
      <c r="Q1007" s="70">
        <v>2162.7068500741157</v>
      </c>
      <c r="R1007" s="70">
        <v>2204.4262234832222</v>
      </c>
      <c r="S1007" s="70">
        <v>2183.9617334523505</v>
      </c>
      <c r="T1007" s="265">
        <v>2207.9339862788256</v>
      </c>
      <c r="U1007" s="70">
        <v>1957.0795272475298</v>
      </c>
      <c r="V1007" s="70">
        <v>2027.9680092788719</v>
      </c>
      <c r="W1007" s="70">
        <v>2097.7592549319129</v>
      </c>
      <c r="X1007" s="70">
        <v>2138.8027395142635</v>
      </c>
      <c r="Y1007" s="70">
        <v>2174.0118827851788</v>
      </c>
      <c r="Z1007" s="70">
        <v>2147.8534136900175</v>
      </c>
      <c r="AA1007" s="70">
        <v>2165.4041628096743</v>
      </c>
      <c r="BJ1007" s="275"/>
    </row>
    <row r="1008" spans="1:62" x14ac:dyDescent="0.25">
      <c r="A1008" t="str">
        <f t="shared" si="25"/>
        <v>45. Groot- en detailhandel in en onderhoud en reparatie van motorvoertuigen en motorfietsen</v>
      </c>
      <c r="B1008" s="275">
        <v>45</v>
      </c>
      <c r="C1008" s="5" t="s">
        <v>156</v>
      </c>
      <c r="D1008" s="70">
        <v>293</v>
      </c>
      <c r="E1008" s="70">
        <v>314</v>
      </c>
      <c r="F1008" s="70">
        <v>302</v>
      </c>
      <c r="G1008" s="70">
        <v>337</v>
      </c>
      <c r="H1008" s="70">
        <v>364</v>
      </c>
      <c r="I1008" s="70">
        <v>386</v>
      </c>
      <c r="J1008" s="70">
        <v>403</v>
      </c>
      <c r="K1008" s="69">
        <v>416</v>
      </c>
      <c r="L1008" s="69">
        <v>477</v>
      </c>
      <c r="M1008" s="265">
        <v>498.96297363142099</v>
      </c>
      <c r="N1008" s="70">
        <v>533.59586094757572</v>
      </c>
      <c r="O1008" s="70">
        <v>672.22945335634165</v>
      </c>
      <c r="P1008" s="70">
        <v>696.17322389780691</v>
      </c>
      <c r="Q1008" s="70">
        <v>752.0300208262712</v>
      </c>
      <c r="R1008" s="70">
        <v>800.10860005486506</v>
      </c>
      <c r="S1008" s="70">
        <v>856.43512295687083</v>
      </c>
      <c r="T1008" s="265">
        <v>1001.6047674049055</v>
      </c>
      <c r="U1008" s="70">
        <v>532.11526896031489</v>
      </c>
      <c r="V1008" s="70">
        <v>668.50409951845916</v>
      </c>
      <c r="W1008" s="70">
        <v>690.39418125012992</v>
      </c>
      <c r="X1008" s="70">
        <v>743.71793323957741</v>
      </c>
      <c r="Y1008" s="70">
        <v>789.06954812458457</v>
      </c>
      <c r="Z1008" s="70">
        <v>842.27533581328601</v>
      </c>
      <c r="AA1008" s="70">
        <v>982.31158463390022</v>
      </c>
      <c r="BJ1008" s="275"/>
    </row>
    <row r="1009" spans="1:62" x14ac:dyDescent="0.25">
      <c r="A1009" t="str">
        <f t="shared" si="25"/>
        <v>45. Groot- en detailhandel in en onderhoud en reparatie van motorvoertuigen en motorfietsen</v>
      </c>
      <c r="B1009" s="275">
        <v>45</v>
      </c>
      <c r="C1009" s="5" t="s">
        <v>6</v>
      </c>
      <c r="D1009" s="70">
        <v>4096</v>
      </c>
      <c r="E1009" s="70">
        <v>4300</v>
      </c>
      <c r="F1009" s="70">
        <v>4564</v>
      </c>
      <c r="G1009" s="70">
        <v>4931</v>
      </c>
      <c r="H1009" s="70">
        <v>5230</v>
      </c>
      <c r="I1009" s="70">
        <v>5643</v>
      </c>
      <c r="J1009" s="70">
        <v>5873</v>
      </c>
      <c r="K1009" s="69">
        <v>6133</v>
      </c>
      <c r="L1009" s="69">
        <v>6364</v>
      </c>
      <c r="M1009" s="265">
        <v>6574.3034799431762</v>
      </c>
      <c r="N1009" s="70">
        <v>6717.6377467793282</v>
      </c>
      <c r="O1009" s="70">
        <v>6969.1040896018121</v>
      </c>
      <c r="P1009" s="70">
        <v>7102.8328382811551</v>
      </c>
      <c r="Q1009" s="70">
        <v>7169.7745837209104</v>
      </c>
      <c r="R1009" s="70">
        <v>7191.0398493388757</v>
      </c>
      <c r="S1009" s="70">
        <v>7099.7411831717345</v>
      </c>
      <c r="T1009" s="265">
        <v>7135.8160120476587</v>
      </c>
      <c r="U1009" s="70">
        <v>6698.9980208197985</v>
      </c>
      <c r="V1009" s="70">
        <v>6930.4827847226907</v>
      </c>
      <c r="W1009" s="70">
        <v>7043.8711136949614</v>
      </c>
      <c r="X1009" s="70">
        <v>7090.5280208626064</v>
      </c>
      <c r="Y1009" s="70">
        <v>7091.8254897830311</v>
      </c>
      <c r="Z1009" s="70">
        <v>6982.3583000630088</v>
      </c>
      <c r="AA1009" s="70">
        <v>6998.3639880348328</v>
      </c>
      <c r="BJ1009" s="275"/>
    </row>
    <row r="1010" spans="1:62" x14ac:dyDescent="0.25">
      <c r="A1010" t="str">
        <f t="shared" si="25"/>
        <v>45. Groot- en detailhandel in en onderhoud en reparatie van motorvoertuigen en motorfietsen</v>
      </c>
      <c r="B1010" s="275">
        <v>45</v>
      </c>
      <c r="C1010" s="5" t="s">
        <v>157</v>
      </c>
      <c r="D1010" s="267">
        <v>1.0101317074193725</v>
      </c>
      <c r="E1010" s="266"/>
      <c r="F1010" s="266"/>
      <c r="G1010" s="266"/>
      <c r="H1010" s="266"/>
      <c r="I1010" s="266"/>
      <c r="J1010" s="266"/>
      <c r="K1010" s="334"/>
      <c r="L1010" s="334"/>
      <c r="M1010" s="269"/>
      <c r="N1010" s="266"/>
      <c r="O1010" s="266"/>
      <c r="P1010" s="266"/>
      <c r="Q1010" s="266"/>
      <c r="R1010" s="266"/>
      <c r="S1010" s="266"/>
      <c r="T1010" s="269"/>
      <c r="U1010" s="266"/>
      <c r="V1010" s="266"/>
      <c r="W1010" s="266"/>
      <c r="X1010" s="266"/>
      <c r="Y1010" s="266"/>
      <c r="Z1010" s="266"/>
      <c r="AA1010" s="266"/>
      <c r="BJ1010" s="275"/>
    </row>
    <row r="1011" spans="1:62" x14ac:dyDescent="0.25">
      <c r="A1011" t="str">
        <f t="shared" si="25"/>
        <v>45. Groot- en detailhandel in en onderhoud en reparatie van motorvoertuigen en motorfietsen</v>
      </c>
      <c r="B1011" s="275">
        <v>45</v>
      </c>
      <c r="C1011" s="5" t="s">
        <v>158</v>
      </c>
      <c r="D1011" s="266"/>
      <c r="E1011" s="267">
        <v>4.2427358568479789E-3</v>
      </c>
      <c r="F1011" s="267">
        <v>-3.5773535218460717E-3</v>
      </c>
      <c r="G1011" s="267">
        <v>-1.3802070818615619E-2</v>
      </c>
      <c r="H1011" s="267">
        <v>-8.7512160706862963E-3</v>
      </c>
      <c r="I1011" s="267">
        <v>-3.6317980596027866E-3</v>
      </c>
      <c r="J1011" s="267">
        <v>6.1826670689013041E-3</v>
      </c>
      <c r="K1011" s="333">
        <v>1.2447992664460672E-2</v>
      </c>
      <c r="L1011" s="333">
        <v>7.554425215542504E-3</v>
      </c>
      <c r="M1011" s="268">
        <v>-6.4733987226206491E-4</v>
      </c>
      <c r="N1011" s="267">
        <v>6.3700434912994375E-5</v>
      </c>
      <c r="O1011" s="267">
        <v>6.3700434913105397E-5</v>
      </c>
      <c r="P1011" s="267">
        <v>6.370043491277233E-5</v>
      </c>
      <c r="Q1011" s="267">
        <v>6.370043491277233E-5</v>
      </c>
      <c r="R1011" s="267">
        <v>6.3700434913216419E-5</v>
      </c>
      <c r="S1011" s="267">
        <v>6.370043491277233E-5</v>
      </c>
      <c r="T1011" s="268">
        <v>6.3700434912550286E-5</v>
      </c>
      <c r="U1011" s="267">
        <v>1.4649521994233305E-3</v>
      </c>
      <c r="V1011" s="267">
        <v>1.4649521994226644E-3</v>
      </c>
      <c r="W1011" s="267">
        <v>1.4649521994232195E-3</v>
      </c>
      <c r="X1011" s="267">
        <v>1.4649521994231085E-3</v>
      </c>
      <c r="Y1011" s="267">
        <v>1.4649521994226644E-3</v>
      </c>
      <c r="Z1011" s="267">
        <v>1.4649521994227754E-3</v>
      </c>
      <c r="AA1011" s="267">
        <v>1.4649521994232195E-3</v>
      </c>
      <c r="BJ1011" s="275"/>
    </row>
    <row r="1012" spans="1:62" x14ac:dyDescent="0.25">
      <c r="A1012" t="str">
        <f t="shared" si="25"/>
        <v>45. Groot- en detailhandel in en onderhoud en reparatie van motorvoertuigen en motorfietsen</v>
      </c>
      <c r="B1012" s="275">
        <v>45</v>
      </c>
      <c r="C1012" s="5" t="s">
        <v>159</v>
      </c>
      <c r="D1012" s="270"/>
      <c r="E1012" s="70">
        <v>225.74552400367477</v>
      </c>
      <c r="F1012" s="70">
        <v>203.57545994556742</v>
      </c>
      <c r="G1012" s="70">
        <v>163.74002682947213</v>
      </c>
      <c r="H1012" s="70">
        <v>159.39201584551466</v>
      </c>
      <c r="I1012" s="70">
        <v>181.78042983497195</v>
      </c>
      <c r="J1012" s="70">
        <v>201.30498857459867</v>
      </c>
      <c r="K1012" s="69">
        <v>217.3316965939913</v>
      </c>
      <c r="L1012" s="69">
        <v>204.94520462489317</v>
      </c>
      <c r="M1012" s="265">
        <v>237.35086978019473</v>
      </c>
      <c r="N1012" s="70">
        <v>199.87650571630834</v>
      </c>
      <c r="O1012" s="70">
        <v>204.82953165921703</v>
      </c>
      <c r="P1012" s="70">
        <v>207.87268601754604</v>
      </c>
      <c r="Q1012" s="70">
        <v>213.47873553588207</v>
      </c>
      <c r="R1012" s="70">
        <v>218.79904140010183</v>
      </c>
      <c r="S1012" s="70">
        <v>224.20096099896213</v>
      </c>
      <c r="T1012" s="265">
        <v>229.37205722476628</v>
      </c>
      <c r="U1012" s="70">
        <v>200.42562557781963</v>
      </c>
      <c r="V1012" s="70">
        <v>204.82234798100527</v>
      </c>
      <c r="W1012" s="70">
        <v>207.28862232337781</v>
      </c>
      <c r="X1012" s="70">
        <v>212.28823588512032</v>
      </c>
      <c r="Y1012" s="70">
        <v>216.97514647925934</v>
      </c>
      <c r="Z1012" s="70">
        <v>221.71512150558203</v>
      </c>
      <c r="AA1012" s="70">
        <v>226.19949082718659</v>
      </c>
      <c r="BJ1012" s="275"/>
    </row>
    <row r="1013" spans="1:62" x14ac:dyDescent="0.25">
      <c r="A1013" t="str">
        <f t="shared" si="25"/>
        <v>45. Groot- en detailhandel in en onderhoud en reparatie van motorvoertuigen en motorfietsen</v>
      </c>
      <c r="B1013" s="275">
        <v>45</v>
      </c>
      <c r="C1013" s="5" t="s">
        <v>160</v>
      </c>
      <c r="D1013" s="270"/>
      <c r="E1013" s="70">
        <v>917.22122451793462</v>
      </c>
      <c r="F1013" s="70">
        <v>857.15279629638769</v>
      </c>
      <c r="G1013" s="70">
        <v>811.57142487603608</v>
      </c>
      <c r="H1013" s="70">
        <v>845.88531148065897</v>
      </c>
      <c r="I1013" s="70">
        <v>899.11552959202265</v>
      </c>
      <c r="J1013" s="70">
        <v>954.71820356856779</v>
      </c>
      <c r="K1013" s="69">
        <v>958.38663598263486</v>
      </c>
      <c r="L1013" s="69">
        <v>906.58460624844417</v>
      </c>
      <c r="M1013" s="265">
        <v>885.46018556255819</v>
      </c>
      <c r="N1013" s="70">
        <v>895.34191650019488</v>
      </c>
      <c r="O1013" s="70">
        <v>917.52887501393502</v>
      </c>
      <c r="P1013" s="70">
        <v>931.16061049794075</v>
      </c>
      <c r="Q1013" s="70">
        <v>956.2727721387198</v>
      </c>
      <c r="R1013" s="70">
        <v>980.10495207285805</v>
      </c>
      <c r="S1013" s="70">
        <v>1004.302718734279</v>
      </c>
      <c r="T1013" s="265">
        <v>1027.4665177442023</v>
      </c>
      <c r="U1013" s="70">
        <v>899.60634136326826</v>
      </c>
      <c r="V1013" s="70">
        <v>919.34094038830074</v>
      </c>
      <c r="W1013" s="70">
        <v>930.41076258066596</v>
      </c>
      <c r="X1013" s="70">
        <v>952.85142630089945</v>
      </c>
      <c r="Y1013" s="70">
        <v>973.88852911514471</v>
      </c>
      <c r="Z1013" s="70">
        <v>995.1638105532852</v>
      </c>
      <c r="AA1013" s="70">
        <v>1015.2918109878609</v>
      </c>
      <c r="BJ1013" s="275"/>
    </row>
    <row r="1014" spans="1:62" x14ac:dyDescent="0.25">
      <c r="A1014" t="str">
        <f t="shared" si="25"/>
        <v>45. Groot- en detailhandel in en onderhoud en reparatie van motorvoertuigen en motorfietsen</v>
      </c>
      <c r="B1014" s="275">
        <v>45</v>
      </c>
      <c r="C1014" s="5" t="s">
        <v>161</v>
      </c>
      <c r="D1014" s="270"/>
      <c r="E1014" s="70">
        <v>1036.1703867852177</v>
      </c>
      <c r="F1014" s="70">
        <v>1024.8590408489883</v>
      </c>
      <c r="G1014" s="70">
        <v>1010.8709102558761</v>
      </c>
      <c r="H1014" s="70">
        <v>1068.0863099577543</v>
      </c>
      <c r="I1014" s="70">
        <v>1120.3734815712712</v>
      </c>
      <c r="J1014" s="70">
        <v>1171.6991169265307</v>
      </c>
      <c r="K1014" s="69">
        <v>1170.7841869171243</v>
      </c>
      <c r="L1014" s="69">
        <v>1067.181311180718</v>
      </c>
      <c r="M1014" s="265">
        <v>999.44575803004466</v>
      </c>
      <c r="N1014" s="70">
        <v>1078.0931408529711</v>
      </c>
      <c r="O1014" s="70">
        <v>1104.8087534577649</v>
      </c>
      <c r="P1014" s="70">
        <v>1121.2229079303652</v>
      </c>
      <c r="Q1014" s="70">
        <v>1151.4607966273911</v>
      </c>
      <c r="R1014" s="70">
        <v>1180.1574422831666</v>
      </c>
      <c r="S1014" s="70">
        <v>1209.2942957922835</v>
      </c>
      <c r="T1014" s="265">
        <v>1237.1861350644924</v>
      </c>
      <c r="U1014" s="70">
        <v>1084.8417239973865</v>
      </c>
      <c r="V1014" s="70">
        <v>1108.6398181685208</v>
      </c>
      <c r="W1014" s="70">
        <v>1121.9889959581217</v>
      </c>
      <c r="X1014" s="70">
        <v>1149.0503529078869</v>
      </c>
      <c r="Y1014" s="70">
        <v>1174.4191457182299</v>
      </c>
      <c r="Z1014" s="70">
        <v>1200.075159835367</v>
      </c>
      <c r="AA1014" s="70">
        <v>1224.3476595811737</v>
      </c>
      <c r="BJ1014" s="275"/>
    </row>
    <row r="1015" spans="1:62" x14ac:dyDescent="0.25">
      <c r="A1015" t="str">
        <f t="shared" si="25"/>
        <v>45. Groot- en detailhandel in en onderhoud en reparatie van motorvoertuigen en motorfietsen</v>
      </c>
      <c r="B1015" s="275">
        <v>45</v>
      </c>
      <c r="C1015" s="5" t="s">
        <v>162</v>
      </c>
      <c r="D1015" s="270"/>
      <c r="E1015" s="70">
        <v>853.12306429331966</v>
      </c>
      <c r="F1015" s="70">
        <v>800.57913245941597</v>
      </c>
      <c r="G1015" s="70">
        <v>757.72393288045157</v>
      </c>
      <c r="H1015" s="70">
        <v>814.77213823158945</v>
      </c>
      <c r="I1015" s="70">
        <v>858.03589619735442</v>
      </c>
      <c r="J1015" s="70">
        <v>916.04960997777152</v>
      </c>
      <c r="K1015" s="69">
        <v>959.8667700569946</v>
      </c>
      <c r="L1015" s="69">
        <v>941.67910274293047</v>
      </c>
      <c r="M1015" s="265">
        <v>881.91163527651997</v>
      </c>
      <c r="N1015" s="70">
        <v>872.19753780962253</v>
      </c>
      <c r="O1015" s="70">
        <v>880.81760868596132</v>
      </c>
      <c r="P1015" s="70">
        <v>888.74966477502733</v>
      </c>
      <c r="Q1015" s="70">
        <v>882.71209661133696</v>
      </c>
      <c r="R1015" s="70">
        <v>889.3947601985966</v>
      </c>
      <c r="S1015" s="70">
        <v>915.96344818928526</v>
      </c>
      <c r="T1015" s="265">
        <v>937.29434862930134</v>
      </c>
      <c r="U1015" s="70">
        <v>879.02181597223182</v>
      </c>
      <c r="V1015" s="70">
        <v>885.24616603934192</v>
      </c>
      <c r="W1015" s="70">
        <v>890.73965106849084</v>
      </c>
      <c r="X1015" s="70">
        <v>882.23377986705191</v>
      </c>
      <c r="Y1015" s="70">
        <v>886.4463166647763</v>
      </c>
      <c r="Z1015" s="70">
        <v>910.39378783266966</v>
      </c>
      <c r="AA1015" s="70">
        <v>929.01004464852804</v>
      </c>
      <c r="BJ1015" s="275"/>
    </row>
    <row r="1016" spans="1:62" x14ac:dyDescent="0.25">
      <c r="A1016" t="str">
        <f t="shared" si="25"/>
        <v>45. Groot- en detailhandel in en onderhoud en reparatie van motorvoertuigen en motorfietsen</v>
      </c>
      <c r="B1016" s="275">
        <v>45</v>
      </c>
      <c r="C1016" s="5" t="s">
        <v>163</v>
      </c>
      <c r="D1016" s="270"/>
      <c r="E1016" s="70">
        <v>697.02014367731726</v>
      </c>
      <c r="F1016" s="70">
        <v>660.55961980952759</v>
      </c>
      <c r="G1016" s="70">
        <v>643.00217738889648</v>
      </c>
      <c r="H1016" s="70">
        <v>698.4800559523693</v>
      </c>
      <c r="I1016" s="70">
        <v>742.82832879616615</v>
      </c>
      <c r="J1016" s="70">
        <v>789.21051777465721</v>
      </c>
      <c r="K1016" s="69">
        <v>805.63922939447207</v>
      </c>
      <c r="L1016" s="69">
        <v>765.44245010461498</v>
      </c>
      <c r="M1016" s="265">
        <v>704.51070136700025</v>
      </c>
      <c r="N1016" s="70">
        <v>717.37548559414688</v>
      </c>
      <c r="O1016" s="70">
        <v>717.26548835100982</v>
      </c>
      <c r="P1016" s="70">
        <v>734.75101040094444</v>
      </c>
      <c r="Q1016" s="70">
        <v>754.41884367413434</v>
      </c>
      <c r="R1016" s="70">
        <v>764.33875307662072</v>
      </c>
      <c r="S1016" s="70">
        <v>752.91849527443276</v>
      </c>
      <c r="T1016" s="265">
        <v>760.3597118704688</v>
      </c>
      <c r="U1016" s="70">
        <v>723.7530938831552</v>
      </c>
      <c r="V1016" s="70">
        <v>721.63419701598252</v>
      </c>
      <c r="W1016" s="70">
        <v>737.17505597226454</v>
      </c>
      <c r="X1016" s="70">
        <v>754.80755074248998</v>
      </c>
      <c r="Y1016" s="70">
        <v>762.61063406372489</v>
      </c>
      <c r="Z1016" s="70">
        <v>749.13176396557412</v>
      </c>
      <c r="AA1016" s="70">
        <v>754.43636307857867</v>
      </c>
      <c r="BJ1016" s="275"/>
    </row>
    <row r="1017" spans="1:62" x14ac:dyDescent="0.25">
      <c r="A1017" t="str">
        <f t="shared" si="25"/>
        <v>45. Groot- en detailhandel in en onderhoud en reparatie van motorvoertuigen en motorfietsen</v>
      </c>
      <c r="B1017" s="275">
        <v>45</v>
      </c>
      <c r="C1017" s="5" t="s">
        <v>164</v>
      </c>
      <c r="D1017" s="270"/>
      <c r="E1017" s="70">
        <v>613.52955503092471</v>
      </c>
      <c r="F1017" s="70">
        <v>562.47556160428894</v>
      </c>
      <c r="G1017" s="70">
        <v>497.35646617037361</v>
      </c>
      <c r="H1017" s="70">
        <v>519.11376078542855</v>
      </c>
      <c r="I1017" s="70">
        <v>542.88635475796241</v>
      </c>
      <c r="J1017" s="70">
        <v>607.92510636357429</v>
      </c>
      <c r="K1017" s="69">
        <v>636.23152339290436</v>
      </c>
      <c r="L1017" s="69">
        <v>613.09084044603389</v>
      </c>
      <c r="M1017" s="265">
        <v>585.93634847977341</v>
      </c>
      <c r="N1017" s="70">
        <v>595.94047415773832</v>
      </c>
      <c r="O1017" s="70">
        <v>595.74729894588233</v>
      </c>
      <c r="P1017" s="70">
        <v>584.52781062977783</v>
      </c>
      <c r="Q1017" s="70">
        <v>587.10655083687561</v>
      </c>
      <c r="R1017" s="70">
        <v>584.44999537995409</v>
      </c>
      <c r="S1017" s="70">
        <v>592.43770040966911</v>
      </c>
      <c r="T1017" s="265">
        <v>592.34686023588961</v>
      </c>
      <c r="U1017" s="70">
        <v>602.23293600209161</v>
      </c>
      <c r="V1017" s="70">
        <v>600.3672204395815</v>
      </c>
      <c r="W1017" s="70">
        <v>587.42623405363565</v>
      </c>
      <c r="X1017" s="70">
        <v>588.38061280650004</v>
      </c>
      <c r="Y1017" s="70">
        <v>584.09307404132142</v>
      </c>
      <c r="Z1017" s="70">
        <v>590.4330418750302</v>
      </c>
      <c r="AA1017" s="70">
        <v>588.70445966477826</v>
      </c>
      <c r="BJ1017" s="275"/>
    </row>
    <row r="1018" spans="1:62" x14ac:dyDescent="0.25">
      <c r="A1018" t="str">
        <f t="shared" si="25"/>
        <v>45. Groot- en detailhandel in en onderhoud en reparatie van motorvoertuigen en motorfietsen</v>
      </c>
      <c r="B1018" s="275">
        <v>45</v>
      </c>
      <c r="C1018" s="5" t="s">
        <v>165</v>
      </c>
      <c r="D1018" s="270"/>
      <c r="E1018" s="70">
        <v>532.44703458319907</v>
      </c>
      <c r="F1018" s="70">
        <v>502.09743596049901</v>
      </c>
      <c r="G1018" s="70">
        <v>466.52253542440366</v>
      </c>
      <c r="H1018" s="70">
        <v>499.02367410778476</v>
      </c>
      <c r="I1018" s="70">
        <v>518.80946324560705</v>
      </c>
      <c r="J1018" s="70">
        <v>551.26894990654773</v>
      </c>
      <c r="K1018" s="69">
        <v>555.25702483158943</v>
      </c>
      <c r="L1018" s="69">
        <v>500.5589313101126</v>
      </c>
      <c r="M1018" s="265">
        <v>455.50495139881258</v>
      </c>
      <c r="N1018" s="70">
        <v>453.23617697477647</v>
      </c>
      <c r="O1018" s="70">
        <v>465.40635596862336</v>
      </c>
      <c r="P1018" s="70">
        <v>473.22663705093464</v>
      </c>
      <c r="Q1018" s="70">
        <v>481.53656420867395</v>
      </c>
      <c r="R1018" s="70">
        <v>492.5492817961715</v>
      </c>
      <c r="S1018" s="70">
        <v>498.27484581423278</v>
      </c>
      <c r="T1018" s="265">
        <v>498.11332909724922</v>
      </c>
      <c r="U1018" s="70">
        <v>458.85025894859831</v>
      </c>
      <c r="V1018" s="70">
        <v>469.86380631386947</v>
      </c>
      <c r="W1018" s="70">
        <v>476.43332754345425</v>
      </c>
      <c r="X1018" s="70">
        <v>483.45436989290448</v>
      </c>
      <c r="Y1018" s="70">
        <v>493.13880624919301</v>
      </c>
      <c r="Z1018" s="70">
        <v>497.48698310240616</v>
      </c>
      <c r="AA1018" s="70">
        <v>495.94577014138918</v>
      </c>
      <c r="BJ1018" s="275"/>
    </row>
    <row r="1019" spans="1:62" x14ac:dyDescent="0.25">
      <c r="A1019" t="str">
        <f t="shared" si="25"/>
        <v>45. Groot- en detailhandel in en onderhoud en reparatie van motorvoertuigen en motorfietsen</v>
      </c>
      <c r="B1019" s="275">
        <v>45</v>
      </c>
      <c r="C1019" s="5" t="s">
        <v>166</v>
      </c>
      <c r="D1019" s="266"/>
      <c r="E1019" s="70">
        <v>370.57578405404598</v>
      </c>
      <c r="F1019" s="70">
        <v>348.12585926312136</v>
      </c>
      <c r="G1019" s="70">
        <v>318.76607191768358</v>
      </c>
      <c r="H1019" s="70">
        <v>357.86872931564398</v>
      </c>
      <c r="I1019" s="70">
        <v>396.4593320311788</v>
      </c>
      <c r="J1019" s="70">
        <v>441.63956550378242</v>
      </c>
      <c r="K1019" s="69">
        <v>476.15317539347279</v>
      </c>
      <c r="L1019" s="69">
        <v>456.15733003681538</v>
      </c>
      <c r="M1019" s="265">
        <v>410.86721234036054</v>
      </c>
      <c r="N1019" s="70">
        <v>407.43851301181786</v>
      </c>
      <c r="O1019" s="70">
        <v>395.64313928677279</v>
      </c>
      <c r="P1019" s="70">
        <v>382.76832782168884</v>
      </c>
      <c r="Q1019" s="70">
        <v>367.29537740727613</v>
      </c>
      <c r="R1019" s="70">
        <v>359.92873247032122</v>
      </c>
      <c r="S1019" s="70">
        <v>355.9437172723068</v>
      </c>
      <c r="T1019" s="265">
        <v>365.51783082941341</v>
      </c>
      <c r="U1019" s="70">
        <v>413.68972033261758</v>
      </c>
      <c r="V1019" s="70">
        <v>400.5987218852747</v>
      </c>
      <c r="W1019" s="70">
        <v>386.4872612642896</v>
      </c>
      <c r="X1019" s="70">
        <v>369.8349247799747</v>
      </c>
      <c r="Y1019" s="70">
        <v>361.41173010846865</v>
      </c>
      <c r="Z1019" s="70">
        <v>356.41857351473055</v>
      </c>
      <c r="AA1019" s="70">
        <v>364.98988817053856</v>
      </c>
      <c r="BJ1019" s="275"/>
    </row>
    <row r="1020" spans="1:62" x14ac:dyDescent="0.25">
      <c r="A1020" t="str">
        <f t="shared" si="25"/>
        <v>45. Groot- en detailhandel in en onderhoud en reparatie van motorvoertuigen en motorfietsen</v>
      </c>
      <c r="B1020" s="275">
        <v>45</v>
      </c>
      <c r="C1020" s="5" t="s">
        <v>167</v>
      </c>
      <c r="D1020" s="266"/>
      <c r="E1020" s="70">
        <v>284.82974886565438</v>
      </c>
      <c r="F1020" s="70">
        <v>273.77630564346913</v>
      </c>
      <c r="G1020" s="70">
        <v>259.61956483646526</v>
      </c>
      <c r="H1020" s="70">
        <v>293.62631212802927</v>
      </c>
      <c r="I1020" s="70">
        <v>325.19772725459347</v>
      </c>
      <c r="J1020" s="70">
        <v>375.92164709513656</v>
      </c>
      <c r="K1020" s="69">
        <v>415.28321741216729</v>
      </c>
      <c r="L1020" s="69">
        <v>411.0650356034958</v>
      </c>
      <c r="M1020" s="265">
        <v>393.86594124100816</v>
      </c>
      <c r="N1020" s="70">
        <v>405.28910236509944</v>
      </c>
      <c r="O1020" s="70">
        <v>403.07667082264675</v>
      </c>
      <c r="P1020" s="70">
        <v>406.52246116831952</v>
      </c>
      <c r="Q1020" s="70">
        <v>409.74356133098269</v>
      </c>
      <c r="R1020" s="70">
        <v>406.27729200765066</v>
      </c>
      <c r="S1020" s="70">
        <v>399.73368972358605</v>
      </c>
      <c r="T1020" s="265">
        <v>387.59219816890169</v>
      </c>
      <c r="U1020" s="70">
        <v>411.23697915322595</v>
      </c>
      <c r="V1020" s="70">
        <v>407.85723038981575</v>
      </c>
      <c r="W1020" s="70">
        <v>410.20251436645623</v>
      </c>
      <c r="X1020" s="70">
        <v>412.30554794669757</v>
      </c>
      <c r="Y1020" s="70">
        <v>407.68324097092079</v>
      </c>
      <c r="Z1020" s="70">
        <v>400.00399709791174</v>
      </c>
      <c r="AA1020" s="70">
        <v>386.77809880811174</v>
      </c>
      <c r="BJ1020" s="275"/>
    </row>
    <row r="1021" spans="1:62" x14ac:dyDescent="0.25">
      <c r="A1021" t="str">
        <f t="shared" si="25"/>
        <v>45. Groot- en detailhandel in en onderhoud en reparatie van motorvoertuigen en motorfietsen</v>
      </c>
      <c r="B1021" s="275">
        <v>45</v>
      </c>
      <c r="C1021" s="5" t="s">
        <v>168</v>
      </c>
      <c r="D1021" s="266"/>
      <c r="E1021" s="70">
        <v>223.99373294485994</v>
      </c>
      <c r="F1021" s="70">
        <v>230.35636743323178</v>
      </c>
      <c r="G1021" s="70">
        <v>236.72343204032501</v>
      </c>
      <c r="H1021" s="70">
        <v>270.18796268597686</v>
      </c>
      <c r="I1021" s="70">
        <v>303.17321775133956</v>
      </c>
      <c r="J1021" s="70">
        <v>372.07681384441247</v>
      </c>
      <c r="K1021" s="69">
        <v>397.28177250523532</v>
      </c>
      <c r="L1021" s="69">
        <v>414.59011317007969</v>
      </c>
      <c r="M1021" s="265">
        <v>401.83491037063811</v>
      </c>
      <c r="N1021" s="70">
        <v>426.26990413780555</v>
      </c>
      <c r="O1021" s="70">
        <v>456.97664200674745</v>
      </c>
      <c r="P1021" s="70">
        <v>474.846628750565</v>
      </c>
      <c r="Q1021" s="70">
        <v>492.55489111371571</v>
      </c>
      <c r="R1021" s="70">
        <v>503.589252538788</v>
      </c>
      <c r="S1021" s="70">
        <v>513.30366578474252</v>
      </c>
      <c r="T1021" s="265">
        <v>508.53848124857569</v>
      </c>
      <c r="U1021" s="70">
        <v>428.83510895414952</v>
      </c>
      <c r="V1021" s="70">
        <v>458.451009888947</v>
      </c>
      <c r="W1021" s="70">
        <v>475.05682264427867</v>
      </c>
      <c r="X1021" s="70">
        <v>491.40560490150426</v>
      </c>
      <c r="Y1021" s="70">
        <v>501.02014876350154</v>
      </c>
      <c r="Z1021" s="70">
        <v>509.26798287813159</v>
      </c>
      <c r="AA1021" s="70">
        <v>503.14029291619636</v>
      </c>
      <c r="BJ1021" s="275"/>
    </row>
    <row r="1022" spans="1:62" x14ac:dyDescent="0.25">
      <c r="A1022" t="str">
        <f t="shared" si="25"/>
        <v>45. Groot- en detailhandel in en onderhoud en reparatie van motorvoertuigen en motorfietsen</v>
      </c>
      <c r="B1022" s="275">
        <v>45</v>
      </c>
      <c r="C1022" s="5" t="s">
        <v>169</v>
      </c>
      <c r="D1022" s="266"/>
      <c r="E1022" s="70">
        <v>62.846974928363075</v>
      </c>
      <c r="F1022" s="70">
        <v>64.895857557977465</v>
      </c>
      <c r="G1022" s="70">
        <v>59.327896467169204</v>
      </c>
      <c r="H1022" s="70">
        <v>67.905784107787355</v>
      </c>
      <c r="I1022" s="70">
        <v>75.209775026166739</v>
      </c>
      <c r="J1022" s="70">
        <v>83.543804309109063</v>
      </c>
      <c r="K1022" s="69">
        <v>89.748120869339317</v>
      </c>
      <c r="L1022" s="69">
        <v>90.60749748379385</v>
      </c>
      <c r="M1022" s="265">
        <v>99.981451081409688</v>
      </c>
      <c r="N1022" s="70">
        <v>104.93977678932002</v>
      </c>
      <c r="O1022" s="70">
        <v>112.2236187908142</v>
      </c>
      <c r="P1022" s="70">
        <v>141.38044807815919</v>
      </c>
      <c r="Q1022" s="70">
        <v>146.41620036620799</v>
      </c>
      <c r="R1022" s="70">
        <v>158.16376503855076</v>
      </c>
      <c r="S1022" s="70">
        <v>168.27544794735724</v>
      </c>
      <c r="T1022" s="265">
        <v>180.12180339460778</v>
      </c>
      <c r="U1022" s="70">
        <v>105.63894953654636</v>
      </c>
      <c r="V1022" s="70">
        <v>112.6578544219749</v>
      </c>
      <c r="W1022" s="70">
        <v>141.53369000516497</v>
      </c>
      <c r="X1022" s="70">
        <v>146.16819268694309</v>
      </c>
      <c r="Y1022" s="70">
        <v>157.4577380905134</v>
      </c>
      <c r="Z1022" s="70">
        <v>167.05944645249934</v>
      </c>
      <c r="AA1022" s="70">
        <v>178.32401680687394</v>
      </c>
      <c r="BJ1022" s="275"/>
    </row>
    <row r="1023" spans="1:62" x14ac:dyDescent="0.25">
      <c r="A1023" t="str">
        <f t="shared" si="25"/>
        <v>45. Groot- en detailhandel in en onderhoud en reparatie van motorvoertuigen en motorfietsen</v>
      </c>
      <c r="B1023" s="275">
        <v>45</v>
      </c>
      <c r="C1023" s="99" t="s">
        <v>26</v>
      </c>
      <c r="D1023" s="270"/>
      <c r="E1023" s="70">
        <v>571.67045673887742</v>
      </c>
      <c r="F1023" s="70">
        <v>569.02853063467842</v>
      </c>
      <c r="G1023" s="70">
        <v>555.67089334395951</v>
      </c>
      <c r="H1023" s="70">
        <v>631.72005892179345</v>
      </c>
      <c r="I1023" s="70">
        <v>703.58072003209975</v>
      </c>
      <c r="J1023" s="70">
        <v>831.54226524865805</v>
      </c>
      <c r="K1023" s="69">
        <v>902.31311078674196</v>
      </c>
      <c r="L1023" s="69">
        <v>916.2626462573694</v>
      </c>
      <c r="M1023" s="265">
        <v>895.68230269305593</v>
      </c>
      <c r="N1023" s="70">
        <v>936.49878329222508</v>
      </c>
      <c r="O1023" s="70">
        <v>972.2769316202083</v>
      </c>
      <c r="P1023" s="70">
        <v>1022.7495379970437</v>
      </c>
      <c r="Q1023" s="70">
        <v>1048.7146528109063</v>
      </c>
      <c r="R1023" s="70">
        <v>1068.0303095849895</v>
      </c>
      <c r="S1023" s="70">
        <v>1081.3128034556858</v>
      </c>
      <c r="T1023" s="265">
        <v>1076.2524828120852</v>
      </c>
      <c r="U1023" s="70">
        <v>945.71103764392183</v>
      </c>
      <c r="V1023" s="70">
        <v>978.96609470073759</v>
      </c>
      <c r="W1023" s="70">
        <v>1026.7930270159</v>
      </c>
      <c r="X1023" s="70">
        <v>1049.8793455351449</v>
      </c>
      <c r="Y1023" s="70">
        <v>1066.1611278249356</v>
      </c>
      <c r="Z1023" s="70">
        <v>1076.3314264285427</v>
      </c>
      <c r="AA1023" s="70">
        <v>1068.242408531182</v>
      </c>
      <c r="AB1023" s="17"/>
      <c r="BJ1023" s="275"/>
    </row>
    <row r="1024" spans="1:62" x14ac:dyDescent="0.25">
      <c r="A1024" t="str">
        <f t="shared" si="25"/>
        <v>45. Groot- en detailhandel in en onderhoud en reparatie van motorvoertuigen en motorfietsen</v>
      </c>
      <c r="B1024" s="275">
        <v>45</v>
      </c>
      <c r="C1024" s="99" t="s">
        <v>19</v>
      </c>
      <c r="D1024" s="270"/>
      <c r="E1024" s="70">
        <v>5817.5031736845121</v>
      </c>
      <c r="F1024" s="70">
        <v>5528.4534368224731</v>
      </c>
      <c r="G1024" s="70">
        <v>5225.2244390871529</v>
      </c>
      <c r="H1024" s="70">
        <v>5594.3420545985382</v>
      </c>
      <c r="I1024" s="70">
        <v>5963.8695360586344</v>
      </c>
      <c r="J1024" s="70">
        <v>6465.3583238446881</v>
      </c>
      <c r="K1024" s="69">
        <v>6681.9633533499264</v>
      </c>
      <c r="L1024" s="69">
        <v>6371.9024229519318</v>
      </c>
      <c r="M1024" s="265">
        <v>6056.6699649283191</v>
      </c>
      <c r="N1024" s="70">
        <v>6155.9985339098021</v>
      </c>
      <c r="O1024" s="70">
        <v>6254.3239829893746</v>
      </c>
      <c r="P1024" s="70">
        <v>6347.0291931212696</v>
      </c>
      <c r="Q1024" s="70">
        <v>6442.9963898511951</v>
      </c>
      <c r="R1024" s="70">
        <v>6537.7532682627789</v>
      </c>
      <c r="S1024" s="70">
        <v>6634.6489859411367</v>
      </c>
      <c r="T1024" s="265">
        <v>6723.9092735078693</v>
      </c>
      <c r="U1024" s="70">
        <v>6208.1325537210896</v>
      </c>
      <c r="V1024" s="70">
        <v>6289.4793129326144</v>
      </c>
      <c r="W1024" s="70">
        <v>6364.7429377801991</v>
      </c>
      <c r="X1024" s="70">
        <v>6442.7805987179736</v>
      </c>
      <c r="Y1024" s="70">
        <v>6519.1445102650532</v>
      </c>
      <c r="Z1024" s="70">
        <v>6597.1496686131868</v>
      </c>
      <c r="AA1024" s="70">
        <v>6667.1678956312162</v>
      </c>
      <c r="BJ1024" s="275"/>
    </row>
    <row r="1025" spans="1:62" x14ac:dyDescent="0.25">
      <c r="A1025" t="str">
        <f t="shared" si="25"/>
        <v>45. Groot- en detailhandel in en onderhoud en reparatie van motorvoertuigen en motorfietsen</v>
      </c>
      <c r="B1025" s="275">
        <v>45</v>
      </c>
      <c r="C1025" s="99" t="s">
        <v>20</v>
      </c>
      <c r="D1025" s="270"/>
      <c r="E1025" s="267">
        <v>9.8267321851207567E-2</v>
      </c>
      <c r="F1025" s="267">
        <v>0.10292725391239481</v>
      </c>
      <c r="G1025" s="267">
        <v>0.10634392834636501</v>
      </c>
      <c r="H1025" s="267">
        <v>0.1129212430624475</v>
      </c>
      <c r="I1025" s="267">
        <v>0.1179738617315693</v>
      </c>
      <c r="J1025" s="267">
        <v>0.12861503161887761</v>
      </c>
      <c r="K1025" s="333">
        <v>0.13503712353261824</v>
      </c>
      <c r="L1025" s="333">
        <v>0.14379734425262738</v>
      </c>
      <c r="M1025" s="268">
        <v>0.14788362381962089</v>
      </c>
      <c r="N1025" s="267">
        <v>0.15212784378254804</v>
      </c>
      <c r="O1025" s="267">
        <v>0.15545675827869246</v>
      </c>
      <c r="P1025" s="267">
        <v>0.16113830689568448</v>
      </c>
      <c r="Q1025" s="267">
        <v>0.16276815775697293</v>
      </c>
      <c r="R1025" s="267">
        <v>0.16336350819014436</v>
      </c>
      <c r="S1025" s="267">
        <v>0.1629796551026278</v>
      </c>
      <c r="T1025" s="268">
        <v>0.16006350458244706</v>
      </c>
      <c r="U1025" s="267">
        <v>0.15233422119459619</v>
      </c>
      <c r="V1025" s="267">
        <v>0.15565137366582293</v>
      </c>
      <c r="W1025" s="267">
        <v>0.16132513709564045</v>
      </c>
      <c r="X1025" s="267">
        <v>0.16295438428309303</v>
      </c>
      <c r="Y1025" s="267">
        <v>0.16354310387600043</v>
      </c>
      <c r="Z1025" s="267">
        <v>0.16315097890674393</v>
      </c>
      <c r="AA1025" s="267">
        <v>0.16022431491955788</v>
      </c>
      <c r="BJ1025" s="275"/>
    </row>
    <row r="1026" spans="1:62" x14ac:dyDescent="0.25">
      <c r="A1026" t="str">
        <f t="shared" si="25"/>
        <v>45. Groot- en detailhandel in en onderhoud en reparatie van motorvoertuigen en motorfietsen</v>
      </c>
      <c r="B1026" s="275">
        <v>45</v>
      </c>
      <c r="C1026" s="99" t="s">
        <v>29</v>
      </c>
      <c r="D1026" s="270"/>
      <c r="E1026" s="70">
        <v>5817.5031736845121</v>
      </c>
      <c r="F1026" s="70">
        <v>5528.4534368224731</v>
      </c>
      <c r="G1026" s="70">
        <v>5225.2244390871529</v>
      </c>
      <c r="H1026" s="70">
        <v>5594.3420545985382</v>
      </c>
      <c r="I1026" s="70">
        <v>5963.8695360586344</v>
      </c>
      <c r="J1026" s="70">
        <v>6381.3583238446881</v>
      </c>
      <c r="K1026" s="69">
        <v>6127.9633533499264</v>
      </c>
      <c r="L1026" s="69">
        <v>6187.9024229519318</v>
      </c>
      <c r="M1026" s="265">
        <v>6056.6699649283191</v>
      </c>
      <c r="N1026" s="70">
        <v>6155.9985339098021</v>
      </c>
      <c r="O1026" s="70">
        <v>6254.3239829893746</v>
      </c>
      <c r="P1026" s="70">
        <v>6347.0291931212696</v>
      </c>
      <c r="Q1026" s="70">
        <v>6442.9963898511951</v>
      </c>
      <c r="R1026" s="70">
        <v>6537.7532682627789</v>
      </c>
      <c r="S1026" s="70">
        <v>6634.6489859411367</v>
      </c>
      <c r="T1026" s="265">
        <v>6723.9092735078693</v>
      </c>
      <c r="U1026" s="70">
        <v>6208.1325537210896</v>
      </c>
      <c r="V1026" s="70">
        <v>6289.4793129326144</v>
      </c>
      <c r="W1026" s="70">
        <v>6364.7429377801991</v>
      </c>
      <c r="X1026" s="70">
        <v>6442.7805987179736</v>
      </c>
      <c r="Y1026" s="70">
        <v>6519.1445102650532</v>
      </c>
      <c r="Z1026" s="70">
        <v>6597.1496686131868</v>
      </c>
      <c r="AA1026" s="70">
        <v>6667.1678956312162</v>
      </c>
      <c r="BJ1026" s="275"/>
    </row>
    <row r="1027" spans="1:62" x14ac:dyDescent="0.25">
      <c r="A1027" t="str">
        <f t="shared" ref="A1027:A1090" si="26">VLOOKUP(B1027,$AU$3:$AV$70,2)</f>
        <v>46. Groothandel en handelsbemiddeling, met uitzondering van de handel in motorvoertuigen en motorfietsen</v>
      </c>
      <c r="B1027" s="275">
        <v>46</v>
      </c>
      <c r="C1027" s="99" t="s">
        <v>25</v>
      </c>
      <c r="D1027" s="70">
        <v>129326</v>
      </c>
      <c r="E1027" s="70">
        <v>128974</v>
      </c>
      <c r="F1027" s="70">
        <v>129850</v>
      </c>
      <c r="G1027" s="70">
        <v>131544</v>
      </c>
      <c r="H1027" s="70">
        <v>132910</v>
      </c>
      <c r="I1027" s="70">
        <v>133947</v>
      </c>
      <c r="J1027" s="70">
        <v>133297</v>
      </c>
      <c r="K1027" s="69">
        <v>132959</v>
      </c>
      <c r="L1027" s="69">
        <v>135108</v>
      </c>
      <c r="M1027" s="265">
        <v>136191.88007694497</v>
      </c>
      <c r="N1027" s="70">
        <v>136976.91078123703</v>
      </c>
      <c r="O1027" s="70">
        <v>137766.46652186991</v>
      </c>
      <c r="P1027" s="70">
        <v>138560.57338184118</v>
      </c>
      <c r="Q1027" s="70">
        <v>139359.2575944947</v>
      </c>
      <c r="R1027" s="70">
        <v>140162.54554438728</v>
      </c>
      <c r="S1027" s="70">
        <v>140970.46376816029</v>
      </c>
      <c r="T1027" s="265">
        <v>141783.0389554165</v>
      </c>
      <c r="U1027" s="70">
        <v>136611.62981099647</v>
      </c>
      <c r="V1027" s="70">
        <v>137032.67323332911</v>
      </c>
      <c r="W1027" s="70">
        <v>137455.01433115054</v>
      </c>
      <c r="X1027" s="70">
        <v>137878.65710395708</v>
      </c>
      <c r="Y1027" s="70">
        <v>138303.60556357203</v>
      </c>
      <c r="Z1027" s="70">
        <v>138729.86373418299</v>
      </c>
      <c r="AA1027" s="70">
        <v>139157.43565238055</v>
      </c>
      <c r="BJ1027" s="275"/>
    </row>
    <row r="1028" spans="1:62" x14ac:dyDescent="0.25">
      <c r="A1028" t="str">
        <f t="shared" si="26"/>
        <v>46. Groothandel en handelsbemiddeling, met uitzondering van de handel in motorvoertuigen en motorfietsen</v>
      </c>
      <c r="B1028" s="275">
        <v>46</v>
      </c>
      <c r="C1028" s="99" t="s">
        <v>154</v>
      </c>
      <c r="D1028" s="266"/>
      <c r="E1028" s="70">
        <v>-352</v>
      </c>
      <c r="F1028" s="70">
        <v>876</v>
      </c>
      <c r="G1028" s="70">
        <v>1694</v>
      </c>
      <c r="H1028" s="70">
        <v>1366</v>
      </c>
      <c r="I1028" s="70">
        <v>1037</v>
      </c>
      <c r="J1028" s="70">
        <v>-650</v>
      </c>
      <c r="K1028" s="69">
        <v>-338</v>
      </c>
      <c r="L1028" s="69">
        <v>2149</v>
      </c>
      <c r="M1028" s="265">
        <v>1083.8800769449736</v>
      </c>
      <c r="N1028" s="70">
        <v>785.03070429206127</v>
      </c>
      <c r="O1028" s="70">
        <v>789.55574063287349</v>
      </c>
      <c r="P1028" s="70">
        <v>794.10685997127439</v>
      </c>
      <c r="Q1028" s="70">
        <v>798.68421265351935</v>
      </c>
      <c r="R1028" s="70">
        <v>803.28794989257585</v>
      </c>
      <c r="S1028" s="70">
        <v>807.91822377301287</v>
      </c>
      <c r="T1028" s="265">
        <v>812.57518725621048</v>
      </c>
      <c r="U1028" s="70">
        <v>419.74973405149649</v>
      </c>
      <c r="V1028" s="70">
        <v>421.0434223326447</v>
      </c>
      <c r="W1028" s="70">
        <v>422.34109782142332</v>
      </c>
      <c r="X1028" s="70">
        <v>423.64277280654642</v>
      </c>
      <c r="Y1028" s="70">
        <v>424.94845961494138</v>
      </c>
      <c r="Z1028" s="70">
        <v>426.25817061096313</v>
      </c>
      <c r="AA1028" s="70">
        <v>427.57191819755826</v>
      </c>
      <c r="BJ1028" s="275"/>
    </row>
    <row r="1029" spans="1:62" x14ac:dyDescent="0.25">
      <c r="A1029" t="str">
        <f t="shared" si="26"/>
        <v>46. Groothandel en handelsbemiddeling, met uitzondering van de handel in motorvoertuigen en motorfietsen</v>
      </c>
      <c r="B1029" s="275">
        <v>46</v>
      </c>
      <c r="C1029" s="99" t="s">
        <v>155</v>
      </c>
      <c r="D1029" s="266"/>
      <c r="E1029" s="267">
        <v>0.99727819618638169</v>
      </c>
      <c r="F1029" s="267">
        <v>1.0067920666180781</v>
      </c>
      <c r="G1029" s="267">
        <v>1.0130458221024259</v>
      </c>
      <c r="H1029" s="267">
        <v>1.0103843580855074</v>
      </c>
      <c r="I1029" s="267">
        <v>1.0078022722142803</v>
      </c>
      <c r="J1029" s="267">
        <v>0.99514733439345415</v>
      </c>
      <c r="K1029" s="333">
        <v>0.99746430902420913</v>
      </c>
      <c r="L1029" s="333">
        <v>1.0161628772779578</v>
      </c>
      <c r="M1029" s="268">
        <v>1.0080223234519419</v>
      </c>
      <c r="N1029" s="267">
        <v>1.0057641520467193</v>
      </c>
      <c r="O1029" s="267">
        <v>1.0057641520467187</v>
      </c>
      <c r="P1029" s="267">
        <v>1.0057641520467189</v>
      </c>
      <c r="Q1029" s="267">
        <v>1.0057641520467191</v>
      </c>
      <c r="R1029" s="267">
        <v>1.0057641520467193</v>
      </c>
      <c r="S1029" s="267">
        <v>1.0057641520467189</v>
      </c>
      <c r="T1029" s="268">
        <v>1.0057641520467193</v>
      </c>
      <c r="U1029" s="267">
        <v>1.0030820466962813</v>
      </c>
      <c r="V1029" s="267">
        <v>1.0030820466962818</v>
      </c>
      <c r="W1029" s="267">
        <v>1.0030820466962815</v>
      </c>
      <c r="X1029" s="267">
        <v>1.0030820466962806</v>
      </c>
      <c r="Y1029" s="267">
        <v>1.0030820466962813</v>
      </c>
      <c r="Z1029" s="267">
        <v>1.0030820466962811</v>
      </c>
      <c r="AA1029" s="267">
        <v>1.0030820466962818</v>
      </c>
      <c r="BJ1029" s="275"/>
    </row>
    <row r="1030" spans="1:62" x14ac:dyDescent="0.25">
      <c r="A1030" t="str">
        <f t="shared" si="26"/>
        <v>46. Groothandel en handelsbemiddeling, met uitzondering van de handel in motorvoertuigen en motorfietsen</v>
      </c>
      <c r="B1030" s="275">
        <v>46</v>
      </c>
      <c r="C1030" s="99" t="s">
        <v>8</v>
      </c>
      <c r="D1030" s="70">
        <v>348</v>
      </c>
      <c r="E1030" s="70">
        <v>288</v>
      </c>
      <c r="F1030" s="70">
        <v>271</v>
      </c>
      <c r="G1030" s="70">
        <v>302</v>
      </c>
      <c r="H1030" s="70">
        <v>300</v>
      </c>
      <c r="I1030" s="70">
        <v>326</v>
      </c>
      <c r="J1030" s="70">
        <v>252</v>
      </c>
      <c r="K1030" s="69">
        <v>281</v>
      </c>
      <c r="L1030" s="69">
        <v>331</v>
      </c>
      <c r="M1030" s="265">
        <v>302.02434336254589</v>
      </c>
      <c r="N1030" s="70">
        <v>315.14557609037774</v>
      </c>
      <c r="O1030" s="70">
        <v>320.47359065685595</v>
      </c>
      <c r="P1030" s="70">
        <v>334.36589232463427</v>
      </c>
      <c r="Q1030" s="70">
        <v>347.33266850890425</v>
      </c>
      <c r="R1030" s="70">
        <v>359.58804043363631</v>
      </c>
      <c r="S1030" s="70">
        <v>370.96855849233418</v>
      </c>
      <c r="T1030" s="265">
        <v>372.15533543210006</v>
      </c>
      <c r="U1030" s="70">
        <v>314.30516670207498</v>
      </c>
      <c r="V1030" s="70">
        <v>318.76663412443122</v>
      </c>
      <c r="W1030" s="70">
        <v>331.69802491127621</v>
      </c>
      <c r="X1030" s="70">
        <v>343.64248725901302</v>
      </c>
      <c r="Y1030" s="70">
        <v>354.81891625435651</v>
      </c>
      <c r="Z1030" s="70">
        <v>365.07234348002208</v>
      </c>
      <c r="AA1030" s="70">
        <v>365.26359234948598</v>
      </c>
      <c r="BJ1030" s="275"/>
    </row>
    <row r="1031" spans="1:62" x14ac:dyDescent="0.25">
      <c r="A1031" t="str">
        <f t="shared" si="26"/>
        <v>46. Groothandel en handelsbemiddeling, met uitzondering van de handel in motorvoertuigen en motorfietsen</v>
      </c>
      <c r="B1031" s="275">
        <v>46</v>
      </c>
      <c r="C1031" s="99" t="s">
        <v>9</v>
      </c>
      <c r="D1031" s="70">
        <v>6383</v>
      </c>
      <c r="E1031" s="70">
        <v>6174</v>
      </c>
      <c r="F1031" s="70">
        <v>6011</v>
      </c>
      <c r="G1031" s="70">
        <v>5810</v>
      </c>
      <c r="H1031" s="70">
        <v>5665</v>
      </c>
      <c r="I1031" s="70">
        <v>5613</v>
      </c>
      <c r="J1031" s="70">
        <v>5239</v>
      </c>
      <c r="K1031" s="69">
        <v>5138</v>
      </c>
      <c r="L1031" s="69">
        <v>5375</v>
      </c>
      <c r="M1031" s="265">
        <v>5752.6741176664536</v>
      </c>
      <c r="N1031" s="70">
        <v>6002.5949520763752</v>
      </c>
      <c r="O1031" s="70">
        <v>6104.0779357123574</v>
      </c>
      <c r="P1031" s="70">
        <v>6368.6853622174131</v>
      </c>
      <c r="Q1031" s="70">
        <v>6615.6642544296974</v>
      </c>
      <c r="R1031" s="70">
        <v>6849.0929909642</v>
      </c>
      <c r="S1031" s="70">
        <v>7065.8583382637698</v>
      </c>
      <c r="T1031" s="265">
        <v>7088.4629432728416</v>
      </c>
      <c r="U1031" s="70">
        <v>5986.5876286847979</v>
      </c>
      <c r="V1031" s="70">
        <v>6071.5654416705293</v>
      </c>
      <c r="W1031" s="70">
        <v>6317.870346290807</v>
      </c>
      <c r="X1031" s="70">
        <v>6545.3771711787103</v>
      </c>
      <c r="Y1031" s="70">
        <v>6758.2552229729381</v>
      </c>
      <c r="Z1031" s="70">
        <v>6953.552809789172</v>
      </c>
      <c r="AA1031" s="70">
        <v>6957.195537422147</v>
      </c>
      <c r="BJ1031" s="275"/>
    </row>
    <row r="1032" spans="1:62" x14ac:dyDescent="0.25">
      <c r="A1032" t="str">
        <f t="shared" si="26"/>
        <v>46. Groothandel en handelsbemiddeling, met uitzondering van de handel in motorvoertuigen en motorfietsen</v>
      </c>
      <c r="B1032" s="275">
        <v>46</v>
      </c>
      <c r="C1032" s="99" t="s">
        <v>10</v>
      </c>
      <c r="D1032" s="70">
        <v>14142</v>
      </c>
      <c r="E1032" s="70">
        <v>14163</v>
      </c>
      <c r="F1032" s="70">
        <v>14286</v>
      </c>
      <c r="G1032" s="70">
        <v>14596</v>
      </c>
      <c r="H1032" s="70">
        <v>14600</v>
      </c>
      <c r="I1032" s="70">
        <v>14556</v>
      </c>
      <c r="J1032" s="70">
        <v>14345</v>
      </c>
      <c r="K1032" s="69">
        <v>13804</v>
      </c>
      <c r="L1032" s="69">
        <v>13629</v>
      </c>
      <c r="M1032" s="265">
        <v>14337.036271194051</v>
      </c>
      <c r="N1032" s="70">
        <v>14959.898612180543</v>
      </c>
      <c r="O1032" s="70">
        <v>15212.818417394235</v>
      </c>
      <c r="P1032" s="70">
        <v>15872.283249545932</v>
      </c>
      <c r="Q1032" s="70">
        <v>16487.813568740024</v>
      </c>
      <c r="R1032" s="70">
        <v>17069.573667431614</v>
      </c>
      <c r="S1032" s="70">
        <v>17609.804624896758</v>
      </c>
      <c r="T1032" s="265">
        <v>17666.140693181213</v>
      </c>
      <c r="U1032" s="70">
        <v>14920.004543548184</v>
      </c>
      <c r="V1032" s="70">
        <v>15131.789525993425</v>
      </c>
      <c r="W1032" s="70">
        <v>15745.640107320345</v>
      </c>
      <c r="X1032" s="70">
        <v>16312.641389444982</v>
      </c>
      <c r="Y1032" s="70">
        <v>16843.184279149467</v>
      </c>
      <c r="Z1032" s="70">
        <v>17329.912456096296</v>
      </c>
      <c r="AA1032" s="70">
        <v>17338.991002374394</v>
      </c>
      <c r="BJ1032" s="275"/>
    </row>
    <row r="1033" spans="1:62" x14ac:dyDescent="0.25">
      <c r="A1033" t="str">
        <f t="shared" si="26"/>
        <v>46. Groothandel en handelsbemiddeling, met uitzondering van de handel in motorvoertuigen en motorfietsen</v>
      </c>
      <c r="B1033" s="275">
        <v>46</v>
      </c>
      <c r="C1033" s="99" t="s">
        <v>11</v>
      </c>
      <c r="D1033" s="70">
        <v>17512</v>
      </c>
      <c r="E1033" s="70">
        <v>16868</v>
      </c>
      <c r="F1033" s="70">
        <v>16344</v>
      </c>
      <c r="G1033" s="70">
        <v>16468</v>
      </c>
      <c r="H1033" s="70">
        <v>16492</v>
      </c>
      <c r="I1033" s="70">
        <v>16497</v>
      </c>
      <c r="J1033" s="70">
        <v>16424</v>
      </c>
      <c r="K1033" s="69">
        <v>16361</v>
      </c>
      <c r="L1033" s="69">
        <v>16845</v>
      </c>
      <c r="M1033" s="265">
        <v>16578.771211564184</v>
      </c>
      <c r="N1033" s="70">
        <v>16380.219972520877</v>
      </c>
      <c r="O1033" s="70">
        <v>16266.451768306204</v>
      </c>
      <c r="P1033" s="70">
        <v>16254.529199271359</v>
      </c>
      <c r="Q1033" s="70">
        <v>16418.001718565531</v>
      </c>
      <c r="R1033" s="70">
        <v>16943.808364374228</v>
      </c>
      <c r="S1033" s="70">
        <v>17546.096091891191</v>
      </c>
      <c r="T1033" s="265">
        <v>18130.114415899814</v>
      </c>
      <c r="U1033" s="70">
        <v>16336.538284781025</v>
      </c>
      <c r="V1033" s="70">
        <v>16179.810850256232</v>
      </c>
      <c r="W1033" s="70">
        <v>16124.836160101779</v>
      </c>
      <c r="X1033" s="70">
        <v>16243.571244280967</v>
      </c>
      <c r="Y1033" s="70">
        <v>16719.086969129385</v>
      </c>
      <c r="Z1033" s="70">
        <v>17267.216513511481</v>
      </c>
      <c r="AA1033" s="70">
        <v>17794.372647028773</v>
      </c>
      <c r="BJ1033" s="275"/>
    </row>
    <row r="1034" spans="1:62" x14ac:dyDescent="0.25">
      <c r="A1034" t="str">
        <f t="shared" si="26"/>
        <v>46. Groothandel en handelsbemiddeling, met uitzondering van de handel in motorvoertuigen en motorfietsen</v>
      </c>
      <c r="B1034" s="275">
        <v>46</v>
      </c>
      <c r="C1034" s="99" t="s">
        <v>12</v>
      </c>
      <c r="D1034" s="70">
        <v>17725</v>
      </c>
      <c r="E1034" s="70">
        <v>17739</v>
      </c>
      <c r="F1034" s="70">
        <v>17933</v>
      </c>
      <c r="G1034" s="70">
        <v>18021</v>
      </c>
      <c r="H1034" s="70">
        <v>18000</v>
      </c>
      <c r="I1034" s="70">
        <v>17885</v>
      </c>
      <c r="J1034" s="70">
        <v>17352</v>
      </c>
      <c r="K1034" s="69">
        <v>16805</v>
      </c>
      <c r="L1034" s="69">
        <v>16810</v>
      </c>
      <c r="M1034" s="265">
        <v>16713.924237745417</v>
      </c>
      <c r="N1034" s="70">
        <v>16732.869926630352</v>
      </c>
      <c r="O1034" s="70">
        <v>16800.000503990115</v>
      </c>
      <c r="P1034" s="70">
        <v>16877.307188473907</v>
      </c>
      <c r="Q1034" s="70">
        <v>16940.68801837791</v>
      </c>
      <c r="R1034" s="70">
        <v>16672.946917374538</v>
      </c>
      <c r="S1034" s="70">
        <v>16473.26780806643</v>
      </c>
      <c r="T1034" s="265">
        <v>16358.853343595554</v>
      </c>
      <c r="U1034" s="70">
        <v>16688.24781530628</v>
      </c>
      <c r="V1034" s="70">
        <v>16710.517715264068</v>
      </c>
      <c r="W1034" s="70">
        <v>16742.645074583215</v>
      </c>
      <c r="X1034" s="70">
        <v>16760.704345796657</v>
      </c>
      <c r="Y1034" s="70">
        <v>16451.81788820104</v>
      </c>
      <c r="Z1034" s="70">
        <v>16211.439880259011</v>
      </c>
      <c r="AA1034" s="70">
        <v>16055.912599136491</v>
      </c>
      <c r="BJ1034" s="275"/>
    </row>
    <row r="1035" spans="1:62" x14ac:dyDescent="0.25">
      <c r="A1035" t="str">
        <f t="shared" si="26"/>
        <v>46. Groothandel en handelsbemiddeling, met uitzondering van de handel in motorvoertuigen en motorfietsen</v>
      </c>
      <c r="B1035" s="275">
        <v>46</v>
      </c>
      <c r="C1035" s="99" t="s">
        <v>13</v>
      </c>
      <c r="D1035" s="70">
        <v>20240</v>
      </c>
      <c r="E1035" s="70">
        <v>19205</v>
      </c>
      <c r="F1035" s="70">
        <v>18279</v>
      </c>
      <c r="G1035" s="70">
        <v>17879</v>
      </c>
      <c r="H1035" s="70">
        <v>17634</v>
      </c>
      <c r="I1035" s="70">
        <v>17530</v>
      </c>
      <c r="J1035" s="70">
        <v>17639</v>
      </c>
      <c r="K1035" s="69">
        <v>17956</v>
      </c>
      <c r="L1035" s="69">
        <v>18006</v>
      </c>
      <c r="M1035" s="265">
        <v>17939.311675121899</v>
      </c>
      <c r="N1035" s="70">
        <v>17813.315196525979</v>
      </c>
      <c r="O1035" s="70">
        <v>17481.31211733356</v>
      </c>
      <c r="P1035" s="70">
        <v>17129.447186349447</v>
      </c>
      <c r="Q1035" s="70">
        <v>16905.489200886477</v>
      </c>
      <c r="R1035" s="70">
        <v>16808.86768028792</v>
      </c>
      <c r="S1035" s="70">
        <v>16827.920990153929</v>
      </c>
      <c r="T1035" s="265">
        <v>16895.432902741955</v>
      </c>
      <c r="U1035" s="70">
        <v>17765.811825183497</v>
      </c>
      <c r="V1035" s="70">
        <v>17388.200420195342</v>
      </c>
      <c r="W1035" s="70">
        <v>16992.773276102198</v>
      </c>
      <c r="X1035" s="70">
        <v>16725.879492599692</v>
      </c>
      <c r="Y1035" s="70">
        <v>16585.935968811376</v>
      </c>
      <c r="Z1035" s="70">
        <v>16560.456165718697</v>
      </c>
      <c r="AA1035" s="70">
        <v>16582.555532060062</v>
      </c>
      <c r="BJ1035" s="275"/>
    </row>
    <row r="1036" spans="1:62" x14ac:dyDescent="0.25">
      <c r="A1036" t="str">
        <f t="shared" si="26"/>
        <v>46. Groothandel en handelsbemiddeling, met uitzondering van de handel in motorvoertuigen en motorfietsen</v>
      </c>
      <c r="B1036" s="275">
        <v>46</v>
      </c>
      <c r="C1036" s="99" t="s">
        <v>14</v>
      </c>
      <c r="D1036" s="70">
        <v>20397</v>
      </c>
      <c r="E1036" s="70">
        <v>20320</v>
      </c>
      <c r="F1036" s="70">
        <v>20417</v>
      </c>
      <c r="G1036" s="70">
        <v>20173</v>
      </c>
      <c r="H1036" s="70">
        <v>20083</v>
      </c>
      <c r="I1036" s="70">
        <v>19526</v>
      </c>
      <c r="J1036" s="70">
        <v>18582</v>
      </c>
      <c r="K1036" s="69">
        <v>17771</v>
      </c>
      <c r="L1036" s="69">
        <v>17663</v>
      </c>
      <c r="M1036" s="265">
        <v>17467.777783778496</v>
      </c>
      <c r="N1036" s="70">
        <v>17421.428275812446</v>
      </c>
      <c r="O1036" s="70">
        <v>17733.166631249915</v>
      </c>
      <c r="P1036" s="70">
        <v>18142.025345148431</v>
      </c>
      <c r="Q1036" s="70">
        <v>18108.283078593806</v>
      </c>
      <c r="R1036" s="70">
        <v>18041.215930702558</v>
      </c>
      <c r="S1036" s="70">
        <v>17914.503729140808</v>
      </c>
      <c r="T1036" s="265">
        <v>17580.614706538276</v>
      </c>
      <c r="U1036" s="70">
        <v>17374.969962602801</v>
      </c>
      <c r="V1036" s="70">
        <v>17638.713467231788</v>
      </c>
      <c r="W1036" s="70">
        <v>17997.272188975236</v>
      </c>
      <c r="X1036" s="70">
        <v>17915.894476130281</v>
      </c>
      <c r="Y1036" s="70">
        <v>17801.939899678411</v>
      </c>
      <c r="Z1036" s="70">
        <v>17629.768639312275</v>
      </c>
      <c r="AA1036" s="70">
        <v>17255.048825153819</v>
      </c>
      <c r="BJ1036" s="275"/>
    </row>
    <row r="1037" spans="1:62" x14ac:dyDescent="0.25">
      <c r="A1037" t="str">
        <f t="shared" si="26"/>
        <v>46. Groothandel en handelsbemiddeling, met uitzondering van de handel in motorvoertuigen en motorfietsen</v>
      </c>
      <c r="B1037" s="275">
        <v>46</v>
      </c>
      <c r="C1037" s="99" t="s">
        <v>15</v>
      </c>
      <c r="D1037" s="70">
        <v>16909</v>
      </c>
      <c r="E1037" s="70">
        <v>17560</v>
      </c>
      <c r="F1037" s="70">
        <v>18422</v>
      </c>
      <c r="G1037" s="70">
        <v>18969</v>
      </c>
      <c r="H1037" s="70">
        <v>19394</v>
      </c>
      <c r="I1037" s="70">
        <v>19386</v>
      </c>
      <c r="J1037" s="70">
        <v>19421</v>
      </c>
      <c r="K1037" s="69">
        <v>19337</v>
      </c>
      <c r="L1037" s="69">
        <v>19266</v>
      </c>
      <c r="M1037" s="265">
        <v>19028.150012361501</v>
      </c>
      <c r="N1037" s="70">
        <v>18587.51846410679</v>
      </c>
      <c r="O1037" s="70">
        <v>17908.584608797319</v>
      </c>
      <c r="P1037" s="70">
        <v>17176.4654965972</v>
      </c>
      <c r="Q1037" s="70">
        <v>17070.475979248164</v>
      </c>
      <c r="R1037" s="70">
        <v>16893.201385128403</v>
      </c>
      <c r="S1037" s="70">
        <v>16852.065383850058</v>
      </c>
      <c r="T1037" s="265">
        <v>17157.52370487971</v>
      </c>
      <c r="U1037" s="70">
        <v>18537.950498672264</v>
      </c>
      <c r="V1037" s="70">
        <v>17813.197106127245</v>
      </c>
      <c r="W1037" s="70">
        <v>17039.416432601851</v>
      </c>
      <c r="X1037" s="70">
        <v>16889.113394911437</v>
      </c>
      <c r="Y1037" s="70">
        <v>16669.151177301428</v>
      </c>
      <c r="Z1037" s="70">
        <v>16584.216805769633</v>
      </c>
      <c r="AA1037" s="70">
        <v>16839.792816591915</v>
      </c>
      <c r="BJ1037" s="275"/>
    </row>
    <row r="1038" spans="1:62" x14ac:dyDescent="0.25">
      <c r="A1038" t="str">
        <f t="shared" si="26"/>
        <v>46. Groothandel en handelsbemiddeling, met uitzondering van de handel in motorvoertuigen en motorfietsen</v>
      </c>
      <c r="B1038" s="275">
        <v>46</v>
      </c>
      <c r="C1038" s="99" t="s">
        <v>16</v>
      </c>
      <c r="D1038" s="70">
        <v>10876</v>
      </c>
      <c r="E1038" s="70">
        <v>11626</v>
      </c>
      <c r="F1038" s="70">
        <v>12517</v>
      </c>
      <c r="G1038" s="70">
        <v>13439</v>
      </c>
      <c r="H1038" s="70">
        <v>14311</v>
      </c>
      <c r="I1038" s="70">
        <v>15406</v>
      </c>
      <c r="J1038" s="70">
        <v>16127</v>
      </c>
      <c r="K1038" s="69">
        <v>16824</v>
      </c>
      <c r="L1038" s="69">
        <v>17709</v>
      </c>
      <c r="M1038" s="265">
        <v>17890.243879485679</v>
      </c>
      <c r="N1038" s="70">
        <v>17823.342982081944</v>
      </c>
      <c r="O1038" s="70">
        <v>17893.169949809031</v>
      </c>
      <c r="P1038" s="70">
        <v>17894.405704849563</v>
      </c>
      <c r="Q1038" s="70">
        <v>17560.888563065626</v>
      </c>
      <c r="R1038" s="70">
        <v>17338.532279344821</v>
      </c>
      <c r="S1038" s="70">
        <v>16927.790470246957</v>
      </c>
      <c r="T1038" s="265">
        <v>16308.428331882773</v>
      </c>
      <c r="U1038" s="70">
        <v>17775.812869303871</v>
      </c>
      <c r="V1038" s="70">
        <v>17797.864551105162</v>
      </c>
      <c r="W1038" s="70">
        <v>17751.628277614112</v>
      </c>
      <c r="X1038" s="70">
        <v>17374.315667446401</v>
      </c>
      <c r="Y1038" s="70">
        <v>17108.575761806253</v>
      </c>
      <c r="Z1038" s="70">
        <v>16658.738309326418</v>
      </c>
      <c r="AA1038" s="70">
        <v>16006.421380903406</v>
      </c>
      <c r="BJ1038" s="275"/>
    </row>
    <row r="1039" spans="1:62" x14ac:dyDescent="0.25">
      <c r="A1039" t="str">
        <f t="shared" si="26"/>
        <v>46. Groothandel en handelsbemiddeling, met uitzondering van de handel in motorvoertuigen en motorfietsen</v>
      </c>
      <c r="B1039" s="275">
        <v>46</v>
      </c>
      <c r="C1039" s="99" t="s">
        <v>17</v>
      </c>
      <c r="D1039" s="70">
        <v>3967</v>
      </c>
      <c r="E1039" s="70">
        <v>4176</v>
      </c>
      <c r="F1039" s="70">
        <v>4499</v>
      </c>
      <c r="G1039" s="70">
        <v>4956</v>
      </c>
      <c r="H1039" s="70">
        <v>5428</v>
      </c>
      <c r="I1039" s="70">
        <v>6164</v>
      </c>
      <c r="J1039" s="70">
        <v>6765</v>
      </c>
      <c r="K1039" s="69">
        <v>7408</v>
      </c>
      <c r="L1039" s="69">
        <v>8027</v>
      </c>
      <c r="M1039" s="265">
        <v>8626.9922422800882</v>
      </c>
      <c r="N1039" s="70">
        <v>9228.5267926245015</v>
      </c>
      <c r="O1039" s="70">
        <v>9608.1286124894395</v>
      </c>
      <c r="P1039" s="70">
        <v>9904.1303154352954</v>
      </c>
      <c r="Q1039" s="70">
        <v>10090.726232997302</v>
      </c>
      <c r="R1039" s="70">
        <v>10161.688380172332</v>
      </c>
      <c r="S1039" s="70">
        <v>10125.209368667369</v>
      </c>
      <c r="T1039" s="265">
        <v>10180.682548862937</v>
      </c>
      <c r="U1039" s="70">
        <v>9203.9167674642449</v>
      </c>
      <c r="V1039" s="70">
        <v>9556.9522960077902</v>
      </c>
      <c r="W1039" s="70">
        <v>9825.1063864618263</v>
      </c>
      <c r="X1039" s="70">
        <v>9983.5189008950492</v>
      </c>
      <c r="Y1039" s="70">
        <v>10026.916507065156</v>
      </c>
      <c r="Z1039" s="70">
        <v>9964.2781789057153</v>
      </c>
      <c r="AA1039" s="70">
        <v>9992.1520030064676</v>
      </c>
      <c r="BJ1039" s="275"/>
    </row>
    <row r="1040" spans="1:62" x14ac:dyDescent="0.25">
      <c r="A1040" t="str">
        <f t="shared" si="26"/>
        <v>46. Groothandel en handelsbemiddeling, met uitzondering van de handel in motorvoertuigen en motorfietsen</v>
      </c>
      <c r="B1040" s="275">
        <v>46</v>
      </c>
      <c r="C1040" s="99" t="s">
        <v>156</v>
      </c>
      <c r="D1040" s="70">
        <v>827</v>
      </c>
      <c r="E1040" s="70">
        <v>855</v>
      </c>
      <c r="F1040" s="70">
        <v>871</v>
      </c>
      <c r="G1040" s="70">
        <v>931</v>
      </c>
      <c r="H1040" s="70">
        <v>1003</v>
      </c>
      <c r="I1040" s="70">
        <v>1058</v>
      </c>
      <c r="J1040" s="70">
        <v>1151</v>
      </c>
      <c r="K1040" s="69">
        <v>1274</v>
      </c>
      <c r="L1040" s="69">
        <v>1447</v>
      </c>
      <c r="M1040" s="265">
        <v>1554.9743023846775</v>
      </c>
      <c r="N1040" s="70">
        <v>1712.0500305868313</v>
      </c>
      <c r="O1040" s="70">
        <v>2438.2823861308716</v>
      </c>
      <c r="P1040" s="70">
        <v>2606.9284416279211</v>
      </c>
      <c r="Q1040" s="70">
        <v>2813.8943110812156</v>
      </c>
      <c r="R1040" s="70">
        <v>3024.0299081729404</v>
      </c>
      <c r="S1040" s="70">
        <v>3256.9784044906201</v>
      </c>
      <c r="T1040" s="265">
        <v>4044.6300291291891</v>
      </c>
      <c r="U1040" s="70">
        <v>1707.4844487474816</v>
      </c>
      <c r="V1040" s="70">
        <v>2425.295225353063</v>
      </c>
      <c r="W1040" s="70">
        <v>2586.1280561878125</v>
      </c>
      <c r="X1040" s="70">
        <v>2783.998534013926</v>
      </c>
      <c r="Y1040" s="70">
        <v>2983.9229732021918</v>
      </c>
      <c r="Z1040" s="70">
        <v>3205.2116320143223</v>
      </c>
      <c r="AA1040" s="70">
        <v>3969.7297163535632</v>
      </c>
      <c r="BJ1040" s="275"/>
    </row>
    <row r="1041" spans="1:62" x14ac:dyDescent="0.25">
      <c r="A1041" t="str">
        <f t="shared" si="26"/>
        <v>46. Groothandel en handelsbemiddeling, met uitzondering van de handel in motorvoertuigen en motorfietsen</v>
      </c>
      <c r="B1041" s="275">
        <v>46</v>
      </c>
      <c r="C1041" s="99" t="s">
        <v>6</v>
      </c>
      <c r="D1041" s="70">
        <v>15670</v>
      </c>
      <c r="E1041" s="70">
        <v>16657</v>
      </c>
      <c r="F1041" s="70">
        <v>17887</v>
      </c>
      <c r="G1041" s="70">
        <v>19326</v>
      </c>
      <c r="H1041" s="70">
        <v>20742</v>
      </c>
      <c r="I1041" s="70">
        <v>22628</v>
      </c>
      <c r="J1041" s="70">
        <v>24043</v>
      </c>
      <c r="K1041" s="69">
        <v>25506</v>
      </c>
      <c r="L1041" s="69">
        <v>27183</v>
      </c>
      <c r="M1041" s="265">
        <v>28072.210424150446</v>
      </c>
      <c r="N1041" s="70">
        <v>28763.919805293273</v>
      </c>
      <c r="O1041" s="70">
        <v>29939.580948429342</v>
      </c>
      <c r="P1041" s="70">
        <v>30405.464461912783</v>
      </c>
      <c r="Q1041" s="70">
        <v>30465.509107144142</v>
      </c>
      <c r="R1041" s="70">
        <v>30524.250567690091</v>
      </c>
      <c r="S1041" s="70">
        <v>30309.978243404945</v>
      </c>
      <c r="T1041" s="265">
        <v>30533.740909874898</v>
      </c>
      <c r="U1041" s="70">
        <v>28687.214085515596</v>
      </c>
      <c r="V1041" s="70">
        <v>29780.112072466018</v>
      </c>
      <c r="W1041" s="70">
        <v>30162.862720263751</v>
      </c>
      <c r="X1041" s="70">
        <v>30141.833102355376</v>
      </c>
      <c r="Y1041" s="70">
        <v>30119.415242073599</v>
      </c>
      <c r="Z1041" s="70">
        <v>29828.228120246455</v>
      </c>
      <c r="AA1041" s="70">
        <v>29968.303100263438</v>
      </c>
      <c r="BJ1041" s="275"/>
    </row>
    <row r="1042" spans="1:62" x14ac:dyDescent="0.25">
      <c r="A1042" t="str">
        <f t="shared" si="26"/>
        <v>46. Groothandel en handelsbemiddeling, met uitzondering van de handel in motorvoertuigen en motorfietsen</v>
      </c>
      <c r="B1042" s="275">
        <v>46</v>
      </c>
      <c r="C1042" s="99" t="s">
        <v>157</v>
      </c>
      <c r="D1042" s="267">
        <v>1.0066678288496391</v>
      </c>
      <c r="E1042" s="266"/>
      <c r="F1042" s="266"/>
      <c r="G1042" s="266"/>
      <c r="H1042" s="266"/>
      <c r="I1042" s="266"/>
      <c r="J1042" s="266"/>
      <c r="K1042" s="334"/>
      <c r="L1042" s="334"/>
      <c r="M1042" s="269"/>
      <c r="N1042" s="266"/>
      <c r="O1042" s="266"/>
      <c r="P1042" s="266"/>
      <c r="Q1042" s="266"/>
      <c r="R1042" s="266"/>
      <c r="S1042" s="266"/>
      <c r="T1042" s="269"/>
      <c r="U1042" s="266"/>
      <c r="V1042" s="266"/>
      <c r="W1042" s="266"/>
      <c r="X1042" s="266"/>
      <c r="Y1042" s="266"/>
      <c r="Z1042" s="266"/>
      <c r="AA1042" s="266"/>
      <c r="BJ1042" s="275"/>
    </row>
    <row r="1043" spans="1:62" x14ac:dyDescent="0.25">
      <c r="A1043" t="str">
        <f t="shared" si="26"/>
        <v>46. Groothandel en handelsbemiddeling, met uitzondering van de handel in motorvoertuigen en motorfietsen</v>
      </c>
      <c r="B1043" s="275">
        <v>46</v>
      </c>
      <c r="C1043" s="99" t="s">
        <v>158</v>
      </c>
      <c r="D1043" s="266"/>
      <c r="E1043" s="267">
        <v>4.694816331628715E-3</v>
      </c>
      <c r="F1043" s="267">
        <v>-6.2118884219475312E-5</v>
      </c>
      <c r="G1043" s="267">
        <v>-3.1889966263933811E-3</v>
      </c>
      <c r="H1043" s="267">
        <v>-1.8582646179341467E-3</v>
      </c>
      <c r="I1043" s="267">
        <v>-5.6722168232059555E-4</v>
      </c>
      <c r="J1043" s="267">
        <v>5.7602472280924855E-3</v>
      </c>
      <c r="K1043" s="333">
        <v>4.6017599127149977E-3</v>
      </c>
      <c r="L1043" s="333">
        <v>-4.7475242141593599E-3</v>
      </c>
      <c r="M1043" s="268">
        <v>-6.7724730115137355E-4</v>
      </c>
      <c r="N1043" s="267">
        <v>4.5183840145990306E-4</v>
      </c>
      <c r="O1043" s="267">
        <v>4.5183840146023613E-4</v>
      </c>
      <c r="P1043" s="267">
        <v>4.5183840146012511E-4</v>
      </c>
      <c r="Q1043" s="267">
        <v>4.5183840146001408E-4</v>
      </c>
      <c r="R1043" s="267">
        <v>4.5183840145990306E-4</v>
      </c>
      <c r="S1043" s="267">
        <v>4.5183840146012511E-4</v>
      </c>
      <c r="T1043" s="268">
        <v>4.5183840145990306E-4</v>
      </c>
      <c r="U1043" s="267">
        <v>1.7928910766789041E-3</v>
      </c>
      <c r="V1043" s="267">
        <v>1.7928910766786821E-3</v>
      </c>
      <c r="W1043" s="267">
        <v>1.7928910766787931E-3</v>
      </c>
      <c r="X1043" s="267">
        <v>1.7928910766792372E-3</v>
      </c>
      <c r="Y1043" s="267">
        <v>1.7928910766789041E-3</v>
      </c>
      <c r="Z1043" s="267">
        <v>1.7928910766790151E-3</v>
      </c>
      <c r="AA1043" s="267">
        <v>1.7928910766786821E-3</v>
      </c>
      <c r="BJ1043" s="275"/>
    </row>
    <row r="1044" spans="1:62" x14ac:dyDescent="0.25">
      <c r="A1044" t="str">
        <f t="shared" si="26"/>
        <v>46. Groothandel en handelsbemiddeling, met uitzondering van de handel in motorvoertuigen en motorfietsen</v>
      </c>
      <c r="B1044" s="275">
        <v>46</v>
      </c>
      <c r="C1044" s="99" t="s">
        <v>159</v>
      </c>
      <c r="D1044" s="270"/>
      <c r="E1044" s="70">
        <v>182.62088613672498</v>
      </c>
      <c r="F1044" s="70">
        <v>149.76452911581501</v>
      </c>
      <c r="G1044" s="70">
        <v>140.07687790404401</v>
      </c>
      <c r="H1044" s="70">
        <v>156.5023132695853</v>
      </c>
      <c r="I1044" s="70">
        <v>155.85318698954362</v>
      </c>
      <c r="J1044" s="70">
        <v>171.42321806009875</v>
      </c>
      <c r="K1044" s="69">
        <v>132.2192604331656</v>
      </c>
      <c r="L1044" s="69">
        <v>144.80782013542583</v>
      </c>
      <c r="M1044" s="265">
        <v>171.92159783196348</v>
      </c>
      <c r="N1044" s="70">
        <v>157.21263582424078</v>
      </c>
      <c r="O1044" s="70">
        <v>164.04262694164413</v>
      </c>
      <c r="P1044" s="70">
        <v>166.81601667698905</v>
      </c>
      <c r="Q1044" s="70">
        <v>174.04737206556851</v>
      </c>
      <c r="R1044" s="70">
        <v>180.79696396725512</v>
      </c>
      <c r="S1044" s="70">
        <v>187.17624883496782</v>
      </c>
      <c r="T1044" s="265">
        <v>193.10014629678784</v>
      </c>
      <c r="U1044" s="70">
        <v>157.61766637788836</v>
      </c>
      <c r="V1044" s="70">
        <v>164.02666869348022</v>
      </c>
      <c r="W1044" s="70">
        <v>166.35497798108176</v>
      </c>
      <c r="X1044" s="70">
        <v>173.10349240925959</v>
      </c>
      <c r="Y1044" s="70">
        <v>179.33695776648372</v>
      </c>
      <c r="Z1044" s="70">
        <v>185.1696089927778</v>
      </c>
      <c r="AA1044" s="70">
        <v>190.52057260614757</v>
      </c>
      <c r="BJ1044" s="275"/>
    </row>
    <row r="1045" spans="1:62" x14ac:dyDescent="0.25">
      <c r="A1045" t="str">
        <f t="shared" si="26"/>
        <v>46. Groothandel en handelsbemiddeling, met uitzondering van de handel in motorvoertuigen en motorfietsen</v>
      </c>
      <c r="B1045" s="275">
        <v>46</v>
      </c>
      <c r="C1045" s="99" t="s">
        <v>160</v>
      </c>
      <c r="D1045" s="270"/>
      <c r="E1045" s="70">
        <v>1974.7240498902618</v>
      </c>
      <c r="F1045" s="70">
        <v>1880.6958995901491</v>
      </c>
      <c r="G1045" s="70">
        <v>1812.2479161937665</v>
      </c>
      <c r="H1045" s="70">
        <v>1759.3802625159428</v>
      </c>
      <c r="I1045" s="70">
        <v>1722.7852190138681</v>
      </c>
      <c r="J1045" s="70">
        <v>1742.487563016186</v>
      </c>
      <c r="K1045" s="69">
        <v>1620.3144980033385</v>
      </c>
      <c r="L1045" s="69">
        <v>1541.0406621303805</v>
      </c>
      <c r="M1045" s="265">
        <v>1634.0018253966734</v>
      </c>
      <c r="N1045" s="70">
        <v>1755.3101475267244</v>
      </c>
      <c r="O1045" s="70">
        <v>1831.5683481035451</v>
      </c>
      <c r="P1045" s="70">
        <v>1862.5337925792671</v>
      </c>
      <c r="Q1045" s="70">
        <v>1943.2733045618547</v>
      </c>
      <c r="R1045" s="70">
        <v>2018.6338320066086</v>
      </c>
      <c r="S1045" s="70">
        <v>2089.8598082365247</v>
      </c>
      <c r="T1045" s="265">
        <v>2156.001294085444</v>
      </c>
      <c r="U1045" s="70">
        <v>1763.0247865418842</v>
      </c>
      <c r="V1045" s="70">
        <v>1834.7123720711784</v>
      </c>
      <c r="W1045" s="70">
        <v>1860.7555630351646</v>
      </c>
      <c r="X1045" s="70">
        <v>1936.2407448845668</v>
      </c>
      <c r="Y1045" s="70">
        <v>2005.9648702531545</v>
      </c>
      <c r="Z1045" s="70">
        <v>2071.2057085393699</v>
      </c>
      <c r="AA1045" s="70">
        <v>2131.0586533205515</v>
      </c>
      <c r="BJ1045" s="275"/>
    </row>
    <row r="1046" spans="1:62" x14ac:dyDescent="0.25">
      <c r="A1046" t="str">
        <f t="shared" si="26"/>
        <v>46. Groothandel en handelsbemiddeling, met uitzondering van de handel in motorvoertuigen en motorfietsen</v>
      </c>
      <c r="B1046" s="275">
        <v>46</v>
      </c>
      <c r="C1046" s="99" t="s">
        <v>161</v>
      </c>
      <c r="D1046" s="270"/>
      <c r="E1046" s="70">
        <v>3235.4917642808778</v>
      </c>
      <c r="F1046" s="70">
        <v>3172.9237970449476</v>
      </c>
      <c r="G1046" s="70">
        <v>3155.8087979131647</v>
      </c>
      <c r="H1046" s="70">
        <v>3243.7118436297246</v>
      </c>
      <c r="I1046" s="70">
        <v>3263.450002208956</v>
      </c>
      <c r="J1046" s="70">
        <v>3345.7175848677512</v>
      </c>
      <c r="K1046" s="69">
        <v>3280.6004301374619</v>
      </c>
      <c r="L1046" s="69">
        <v>3027.8200237472397</v>
      </c>
      <c r="M1046" s="265">
        <v>3044.9086855057408</v>
      </c>
      <c r="N1046" s="70">
        <v>3219.2816062397219</v>
      </c>
      <c r="O1046" s="70">
        <v>3359.1410053252976</v>
      </c>
      <c r="P1046" s="70">
        <v>3415.9323854527288</v>
      </c>
      <c r="Q1046" s="70">
        <v>3564.0106189139519</v>
      </c>
      <c r="R1046" s="70">
        <v>3702.2236635894224</v>
      </c>
      <c r="S1046" s="70">
        <v>3832.8538405336644</v>
      </c>
      <c r="T1046" s="265">
        <v>3954.1589381557628</v>
      </c>
      <c r="U1046" s="70">
        <v>3238.5083270859186</v>
      </c>
      <c r="V1046" s="70">
        <v>3370.1915821697444</v>
      </c>
      <c r="W1046" s="70">
        <v>3418.0304392547837</v>
      </c>
      <c r="X1046" s="70">
        <v>3556.6895164594685</v>
      </c>
      <c r="Y1046" s="70">
        <v>3684.7660825569064</v>
      </c>
      <c r="Z1046" s="70">
        <v>3804.6072780232507</v>
      </c>
      <c r="AA1046" s="70">
        <v>3914.5514271663073</v>
      </c>
      <c r="BJ1046" s="275"/>
    </row>
    <row r="1047" spans="1:62" x14ac:dyDescent="0.25">
      <c r="A1047" t="str">
        <f t="shared" si="26"/>
        <v>46. Groothandel en handelsbemiddeling, met uitzondering van de handel in motorvoertuigen en motorfietsen</v>
      </c>
      <c r="B1047" s="275">
        <v>46</v>
      </c>
      <c r="C1047" s="99" t="s">
        <v>162</v>
      </c>
      <c r="D1047" s="270"/>
      <c r="E1047" s="70">
        <v>3172.9138638947934</v>
      </c>
      <c r="F1047" s="70">
        <v>2975.9906618326004</v>
      </c>
      <c r="G1047" s="70">
        <v>2832.4366019172676</v>
      </c>
      <c r="H1047" s="70">
        <v>2875.840459006396</v>
      </c>
      <c r="I1047" s="70">
        <v>2901.3235080959289</v>
      </c>
      <c r="J1047" s="70">
        <v>3006.5873781330656</v>
      </c>
      <c r="K1047" s="69">
        <v>2974.2560920728879</v>
      </c>
      <c r="L1047" s="69">
        <v>2809.8836543147559</v>
      </c>
      <c r="M1047" s="265">
        <v>2961.5709753435876</v>
      </c>
      <c r="N1047" s="70">
        <v>2933.48333125216</v>
      </c>
      <c r="O1047" s="70">
        <v>2898.3512492238706</v>
      </c>
      <c r="P1047" s="70">
        <v>2878.2208591948756</v>
      </c>
      <c r="Q1047" s="70">
        <v>2876.1112542619685</v>
      </c>
      <c r="R1047" s="70">
        <v>2905.0364323917397</v>
      </c>
      <c r="S1047" s="70">
        <v>2998.0737878904142</v>
      </c>
      <c r="T1047" s="265">
        <v>3104.6438699997743</v>
      </c>
      <c r="U1047" s="70">
        <v>2955.7163367372718</v>
      </c>
      <c r="V1047" s="70">
        <v>2912.5302760906711</v>
      </c>
      <c r="W1047" s="70">
        <v>2884.5884079794391</v>
      </c>
      <c r="X1047" s="70">
        <v>2874.7873444553143</v>
      </c>
      <c r="Y1047" s="70">
        <v>2895.9558148789497</v>
      </c>
      <c r="Z1047" s="70">
        <v>2980.7322786092409</v>
      </c>
      <c r="AA1047" s="70">
        <v>3078.4545662446685</v>
      </c>
      <c r="BJ1047" s="275"/>
    </row>
    <row r="1048" spans="1:62" x14ac:dyDescent="0.25">
      <c r="A1048" t="str">
        <f t="shared" si="26"/>
        <v>46. Groothandel en handelsbemiddeling, met uitzondering van de handel in motorvoertuigen en motorfietsen</v>
      </c>
      <c r="B1048" s="275">
        <v>46</v>
      </c>
      <c r="C1048" s="82" t="s">
        <v>163</v>
      </c>
      <c r="D1048" s="270"/>
      <c r="E1048" s="70">
        <v>2763.9965616111294</v>
      </c>
      <c r="F1048" s="70">
        <v>2681.7964162720677</v>
      </c>
      <c r="G1048" s="70">
        <v>2655.0511951644039</v>
      </c>
      <c r="H1048" s="70">
        <v>2692.0610628648619</v>
      </c>
      <c r="I1048" s="70">
        <v>2712.1627577235431</v>
      </c>
      <c r="J1048" s="70">
        <v>2808.001832678603</v>
      </c>
      <c r="K1048" s="69">
        <v>2704.2170670825531</v>
      </c>
      <c r="L1048" s="69">
        <v>2461.8553017049021</v>
      </c>
      <c r="M1048" s="265">
        <v>2531.009133643719</v>
      </c>
      <c r="N1048" s="70">
        <v>2535.4148737576834</v>
      </c>
      <c r="O1048" s="70">
        <v>2538.288835653721</v>
      </c>
      <c r="P1048" s="70">
        <v>2548.4721930688206</v>
      </c>
      <c r="Q1048" s="70">
        <v>2560.1992127018534</v>
      </c>
      <c r="R1048" s="70">
        <v>2569.8137530434196</v>
      </c>
      <c r="S1048" s="70">
        <v>2529.1988286160899</v>
      </c>
      <c r="T1048" s="265">
        <v>2498.9085522861778</v>
      </c>
      <c r="U1048" s="70">
        <v>2557.8291265701196</v>
      </c>
      <c r="V1048" s="70">
        <v>2553.8997141684113</v>
      </c>
      <c r="W1048" s="70">
        <v>2557.3078066036533</v>
      </c>
      <c r="X1048" s="70">
        <v>2562.2244434303802</v>
      </c>
      <c r="Y1048" s="70">
        <v>2564.9881588366015</v>
      </c>
      <c r="Z1048" s="70">
        <v>2517.7174660416176</v>
      </c>
      <c r="AA1048" s="70">
        <v>2480.9310201205217</v>
      </c>
      <c r="BJ1048" s="275"/>
    </row>
    <row r="1049" spans="1:62" x14ac:dyDescent="0.25">
      <c r="A1049" t="str">
        <f t="shared" si="26"/>
        <v>46. Groothandel en handelsbemiddeling, met uitzondering van de handel in motorvoertuigen en motorfietsen</v>
      </c>
      <c r="B1049" s="275">
        <v>46</v>
      </c>
      <c r="C1049" s="82" t="s">
        <v>164</v>
      </c>
      <c r="D1049" s="270"/>
      <c r="E1049" s="70">
        <v>2676.3374850500313</v>
      </c>
      <c r="F1049" s="70">
        <v>2448.1223773805173</v>
      </c>
      <c r="G1049" s="70">
        <v>2272.926016597899</v>
      </c>
      <c r="H1049" s="70">
        <v>2246.9796542012591</v>
      </c>
      <c r="I1049" s="70">
        <v>2238.955032500568</v>
      </c>
      <c r="J1049" s="70">
        <v>2336.6708827121961</v>
      </c>
      <c r="K1049" s="69">
        <v>2330.7655392298198</v>
      </c>
      <c r="L1049" s="69">
        <v>2204.7772403514482</v>
      </c>
      <c r="M1049" s="265">
        <v>2284.206035064667</v>
      </c>
      <c r="N1049" s="70">
        <v>2296.0011045889514</v>
      </c>
      <c r="O1049" s="70">
        <v>2279.8751762774641</v>
      </c>
      <c r="P1049" s="70">
        <v>2237.3830533712166</v>
      </c>
      <c r="Q1049" s="70">
        <v>2192.3488689589994</v>
      </c>
      <c r="R1049" s="70">
        <v>2163.6851280464857</v>
      </c>
      <c r="S1049" s="70">
        <v>2151.3188164488711</v>
      </c>
      <c r="T1049" s="265">
        <v>2153.7573949902671</v>
      </c>
      <c r="U1049" s="70">
        <v>2320.0586665024612</v>
      </c>
      <c r="V1049" s="70">
        <v>2297.6202453536293</v>
      </c>
      <c r="W1049" s="70">
        <v>2248.78444671327</v>
      </c>
      <c r="X1049" s="70">
        <v>2197.6445708229512</v>
      </c>
      <c r="Y1049" s="70">
        <v>2163.1276815094425</v>
      </c>
      <c r="Z1049" s="70">
        <v>2145.0290392055572</v>
      </c>
      <c r="AA1049" s="70">
        <v>2141.7337824500805</v>
      </c>
      <c r="BJ1049" s="275"/>
    </row>
    <row r="1050" spans="1:62" x14ac:dyDescent="0.25">
      <c r="A1050" t="str">
        <f t="shared" si="26"/>
        <v>46. Groothandel en handelsbemiddeling, met uitzondering van de handel in motorvoertuigen en motorfietsen</v>
      </c>
      <c r="B1050" s="275">
        <v>46</v>
      </c>
      <c r="C1050" s="82" t="s">
        <v>165</v>
      </c>
      <c r="D1050" s="270"/>
      <c r="E1050" s="70">
        <v>2348.3456663566781</v>
      </c>
      <c r="F1050" s="70">
        <v>2242.8195853303596</v>
      </c>
      <c r="G1050" s="70">
        <v>2189.6844954889189</v>
      </c>
      <c r="H1050" s="70">
        <v>2190.360815443958</v>
      </c>
      <c r="I1050" s="70">
        <v>2206.5167356725465</v>
      </c>
      <c r="J1050" s="70">
        <v>2268.8693722424973</v>
      </c>
      <c r="K1050" s="69">
        <v>2137.6520666023107</v>
      </c>
      <c r="L1050" s="69">
        <v>1878.2094242293656</v>
      </c>
      <c r="M1050" s="265">
        <v>1938.6882513234118</v>
      </c>
      <c r="N1050" s="70">
        <v>1936.9833080767269</v>
      </c>
      <c r="O1050" s="70">
        <v>1931.8436604135261</v>
      </c>
      <c r="P1050" s="70">
        <v>1966.4119952323022</v>
      </c>
      <c r="Q1050" s="70">
        <v>2011.7499033501031</v>
      </c>
      <c r="R1050" s="70">
        <v>2008.0082592839806</v>
      </c>
      <c r="S1050" s="70">
        <v>2000.571254554837</v>
      </c>
      <c r="T1050" s="265">
        <v>1986.5202732340899</v>
      </c>
      <c r="U1050" s="70">
        <v>1960.4085182037941</v>
      </c>
      <c r="V1050" s="70">
        <v>1949.9926974027192</v>
      </c>
      <c r="W1050" s="70">
        <v>1979.5926281721486</v>
      </c>
      <c r="X1050" s="70">
        <v>2019.8336697678933</v>
      </c>
      <c r="Y1050" s="70">
        <v>2010.7006499053757</v>
      </c>
      <c r="Z1050" s="70">
        <v>1997.911528980562</v>
      </c>
      <c r="AA1050" s="70">
        <v>1978.588750228178</v>
      </c>
      <c r="BJ1050" s="275"/>
    </row>
    <row r="1051" spans="1:62" x14ac:dyDescent="0.25">
      <c r="A1051" t="str">
        <f t="shared" si="26"/>
        <v>46. Groothandel en handelsbemiddeling, met uitzondering van de handel in motorvoertuigen en motorfietsen</v>
      </c>
      <c r="B1051" s="275">
        <v>46</v>
      </c>
      <c r="C1051" s="5" t="s">
        <v>166</v>
      </c>
      <c r="D1051" s="266"/>
      <c r="E1051" s="70">
        <v>1610.3081101853527</v>
      </c>
      <c r="F1051" s="70">
        <v>1588.7735233554502</v>
      </c>
      <c r="G1051" s="70">
        <v>1609.1612281228581</v>
      </c>
      <c r="H1051" s="70">
        <v>1682.1843195799872</v>
      </c>
      <c r="I1051" s="70">
        <v>1744.9121064905517</v>
      </c>
      <c r="J1051" s="70">
        <v>1866.856644793186</v>
      </c>
      <c r="K1051" s="69">
        <v>1847.7281352796265</v>
      </c>
      <c r="L1051" s="69">
        <v>1658.9492067206211</v>
      </c>
      <c r="M1051" s="265">
        <v>1731.27596900402</v>
      </c>
      <c r="N1051" s="70">
        <v>1731.3867712564338</v>
      </c>
      <c r="O1051" s="70">
        <v>1691.293350027848</v>
      </c>
      <c r="P1051" s="70">
        <v>1629.51660899536</v>
      </c>
      <c r="Q1051" s="70">
        <v>1562.9004983895547</v>
      </c>
      <c r="R1051" s="70">
        <v>1553.2564264166726</v>
      </c>
      <c r="S1051" s="70">
        <v>1537.1260676093614</v>
      </c>
      <c r="T1051" s="265">
        <v>1533.3830695570275</v>
      </c>
      <c r="U1051" s="70">
        <v>1756.9045227349798</v>
      </c>
      <c r="V1051" s="70">
        <v>1711.6434888413173</v>
      </c>
      <c r="W1051" s="70">
        <v>1644.7256585528964</v>
      </c>
      <c r="X1051" s="70">
        <v>1573.2810481184413</v>
      </c>
      <c r="Y1051" s="70">
        <v>1559.4032887709666</v>
      </c>
      <c r="Z1051" s="70">
        <v>1539.0937676299859</v>
      </c>
      <c r="AA1051" s="70">
        <v>1531.2516189511587</v>
      </c>
      <c r="BJ1051" s="275"/>
    </row>
    <row r="1052" spans="1:62" x14ac:dyDescent="0.25">
      <c r="A1052" t="str">
        <f t="shared" si="26"/>
        <v>46. Groothandel en handelsbemiddeling, met uitzondering van de handel in motorvoertuigen en motorfietsen</v>
      </c>
      <c r="B1052" s="275">
        <v>46</v>
      </c>
      <c r="C1052" s="5" t="s">
        <v>167</v>
      </c>
      <c r="D1052" s="266"/>
      <c r="E1052" s="70">
        <v>1006.1244934230017</v>
      </c>
      <c r="F1052" s="70">
        <v>1020.201880792154</v>
      </c>
      <c r="G1052" s="70">
        <v>1059.2495640481034</v>
      </c>
      <c r="H1052" s="70">
        <v>1155.1574065303473</v>
      </c>
      <c r="I1052" s="70">
        <v>1248.5868115491769</v>
      </c>
      <c r="J1052" s="70">
        <v>1441.6028795930874</v>
      </c>
      <c r="K1052" s="69">
        <v>1490.3868945636559</v>
      </c>
      <c r="L1052" s="69">
        <v>1397.5082338004142</v>
      </c>
      <c r="M1052" s="265">
        <v>1543.1024853724023</v>
      </c>
      <c r="N1052" s="70">
        <v>1579.0950838441374</v>
      </c>
      <c r="O1052" s="70">
        <v>1573.1900286136702</v>
      </c>
      <c r="P1052" s="70">
        <v>1579.3533555196821</v>
      </c>
      <c r="Q1052" s="70">
        <v>1579.4624303161158</v>
      </c>
      <c r="R1052" s="70">
        <v>1550.0243028922241</v>
      </c>
      <c r="S1052" s="70">
        <v>1530.3978675652061</v>
      </c>
      <c r="T1052" s="265">
        <v>1494.1434500265225</v>
      </c>
      <c r="U1052" s="70">
        <v>1603.0868432590421</v>
      </c>
      <c r="V1052" s="70">
        <v>1592.8330508502243</v>
      </c>
      <c r="W1052" s="70">
        <v>1594.8090306750692</v>
      </c>
      <c r="X1052" s="70">
        <v>1590.6659478745223</v>
      </c>
      <c r="Y1052" s="70">
        <v>1556.8561862396193</v>
      </c>
      <c r="Z1052" s="70">
        <v>1533.0440934962064</v>
      </c>
      <c r="AA1052" s="70">
        <v>1492.7356155048815</v>
      </c>
      <c r="BJ1052" s="275"/>
    </row>
    <row r="1053" spans="1:62" x14ac:dyDescent="0.25">
      <c r="A1053" t="str">
        <f t="shared" si="26"/>
        <v>46. Groothandel en handelsbemiddeling, met uitzondering van de handel in motorvoertuigen en motorfietsen</v>
      </c>
      <c r="B1053" s="275">
        <v>46</v>
      </c>
      <c r="C1053" s="5" t="s">
        <v>168</v>
      </c>
      <c r="D1053" s="266"/>
      <c r="E1053" s="70">
        <v>842.79093730549641</v>
      </c>
      <c r="F1053" s="70">
        <v>867.32812000767592</v>
      </c>
      <c r="G1053" s="70">
        <v>920.3453024964208</v>
      </c>
      <c r="H1053" s="70">
        <v>1020.4273637068427</v>
      </c>
      <c r="I1053" s="70">
        <v>1124.6187032096238</v>
      </c>
      <c r="J1053" s="70">
        <v>1316.1118931950539</v>
      </c>
      <c r="K1053" s="69">
        <v>1436.5977712518575</v>
      </c>
      <c r="L1053" s="69">
        <v>1503.8840788619891</v>
      </c>
      <c r="M1053" s="265">
        <v>1662.2182117311991</v>
      </c>
      <c r="N1053" s="70">
        <v>1796.2042510187166</v>
      </c>
      <c r="O1053" s="70">
        <v>1921.4482394354404</v>
      </c>
      <c r="P1053" s="70">
        <v>2000.4841749488849</v>
      </c>
      <c r="Q1053" s="70">
        <v>2062.11394140844</v>
      </c>
      <c r="R1053" s="70">
        <v>2100.9646058039634</v>
      </c>
      <c r="S1053" s="70">
        <v>2115.7394551184839</v>
      </c>
      <c r="T1053" s="265">
        <v>2108.1442523296055</v>
      </c>
      <c r="U1053" s="70">
        <v>1807.7735020443199</v>
      </c>
      <c r="V1053" s="70">
        <v>1928.6671854993722</v>
      </c>
      <c r="W1053" s="70">
        <v>2002.6452598800865</v>
      </c>
      <c r="X1053" s="70">
        <v>2058.8365540847881</v>
      </c>
      <c r="Y1053" s="70">
        <v>2092.0316628714954</v>
      </c>
      <c r="Z1053" s="70">
        <v>2101.1255672454895</v>
      </c>
      <c r="AA1053" s="70">
        <v>2087.999797953144</v>
      </c>
      <c r="BJ1053" s="275"/>
    </row>
    <row r="1054" spans="1:62" x14ac:dyDescent="0.25">
      <c r="A1054" t="str">
        <f t="shared" si="26"/>
        <v>46. Groothandel en handelsbemiddeling, met uitzondering van de handel in motorvoertuigen en motorfietsen</v>
      </c>
      <c r="B1054" s="275">
        <v>46</v>
      </c>
      <c r="C1054" s="5" t="s">
        <v>169</v>
      </c>
      <c r="D1054" s="266"/>
      <c r="E1054" s="70">
        <v>205.6645130559908</v>
      </c>
      <c r="F1054" s="70">
        <v>208.56058177239916</v>
      </c>
      <c r="G1054" s="70">
        <v>209.73995933891703</v>
      </c>
      <c r="H1054" s="70">
        <v>225.42708847407962</v>
      </c>
      <c r="I1054" s="70">
        <v>244.15567840545353</v>
      </c>
      <c r="J1054" s="70">
        <v>264.23853763360773</v>
      </c>
      <c r="K1054" s="69">
        <v>286.13213574677036</v>
      </c>
      <c r="L1054" s="69">
        <v>304.79825697578121</v>
      </c>
      <c r="M1054" s="265">
        <v>352.07734991129792</v>
      </c>
      <c r="N1054" s="70">
        <v>380.10485720974179</v>
      </c>
      <c r="O1054" s="70">
        <v>418.50114912777161</v>
      </c>
      <c r="P1054" s="70">
        <v>596.02462677098765</v>
      </c>
      <c r="Q1054" s="70">
        <v>637.24922112305148</v>
      </c>
      <c r="R1054" s="70">
        <v>687.8408817924203</v>
      </c>
      <c r="S1054" s="70">
        <v>739.20736482994869</v>
      </c>
      <c r="T1054" s="265">
        <v>796.15033475187215</v>
      </c>
      <c r="U1054" s="70">
        <v>382.19015965785155</v>
      </c>
      <c r="V1054" s="70">
        <v>419.67494451793107</v>
      </c>
      <c r="W1054" s="70">
        <v>596.10243588823289</v>
      </c>
      <c r="X1054" s="70">
        <v>635.63281603708276</v>
      </c>
      <c r="Y1054" s="70">
        <v>684.26651332453025</v>
      </c>
      <c r="Z1054" s="70">
        <v>733.40504456307917</v>
      </c>
      <c r="AA1054" s="70">
        <v>787.79459152355105</v>
      </c>
      <c r="BJ1054" s="275"/>
    </row>
    <row r="1055" spans="1:62" x14ac:dyDescent="0.25">
      <c r="A1055" t="str">
        <f t="shared" si="26"/>
        <v>46. Groothandel en handelsbemiddeling, met uitzondering van de handel in motorvoertuigen en motorfietsen</v>
      </c>
      <c r="B1055" s="275">
        <v>46</v>
      </c>
      <c r="C1055" s="5" t="s">
        <v>26</v>
      </c>
      <c r="D1055" s="270"/>
      <c r="E1055" s="70">
        <v>2054.5799437844889</v>
      </c>
      <c r="F1055" s="70">
        <v>2096.0905825722289</v>
      </c>
      <c r="G1055" s="70">
        <v>2189.3348258834412</v>
      </c>
      <c r="H1055" s="70">
        <v>2401.0118587112697</v>
      </c>
      <c r="I1055" s="70">
        <v>2617.3611931642545</v>
      </c>
      <c r="J1055" s="70">
        <v>3021.9533104217489</v>
      </c>
      <c r="K1055" s="69">
        <v>3213.1168015622839</v>
      </c>
      <c r="L1055" s="69">
        <v>3206.1905696381846</v>
      </c>
      <c r="M1055" s="265">
        <v>3557.3980470148995</v>
      </c>
      <c r="N1055" s="70">
        <v>3755.4041920725958</v>
      </c>
      <c r="O1055" s="70">
        <v>3913.139417176882</v>
      </c>
      <c r="P1055" s="70">
        <v>4175.862157239555</v>
      </c>
      <c r="Q1055" s="70">
        <v>4278.8255928476074</v>
      </c>
      <c r="R1055" s="70">
        <v>4338.8297904886076</v>
      </c>
      <c r="S1055" s="70">
        <v>4385.3446875136387</v>
      </c>
      <c r="T1055" s="265">
        <v>4398.4380371079997</v>
      </c>
      <c r="U1055" s="70">
        <v>3793.0505049612134</v>
      </c>
      <c r="V1055" s="70">
        <v>3941.1751808675276</v>
      </c>
      <c r="W1055" s="70">
        <v>4193.5567264433885</v>
      </c>
      <c r="X1055" s="70">
        <v>4285.1353179963935</v>
      </c>
      <c r="Y1055" s="70">
        <v>4333.1543624356445</v>
      </c>
      <c r="Z1055" s="70">
        <v>4367.5747053047753</v>
      </c>
      <c r="AA1055" s="70">
        <v>4368.5300049815769</v>
      </c>
      <c r="BJ1055" s="275"/>
    </row>
    <row r="1056" spans="1:62" x14ac:dyDescent="0.25">
      <c r="A1056" t="str">
        <f t="shared" si="26"/>
        <v>46. Groothandel en handelsbemiddeling, met uitzondering van de handel in motorvoertuigen en motorfietsen</v>
      </c>
      <c r="B1056" s="275">
        <v>46</v>
      </c>
      <c r="C1056" s="5" t="s">
        <v>19</v>
      </c>
      <c r="D1056" s="270"/>
      <c r="E1056" s="70">
        <v>20019.318331190341</v>
      </c>
      <c r="F1056" s="70">
        <v>19236.977372494133</v>
      </c>
      <c r="G1056" s="70">
        <v>18856.727955185765</v>
      </c>
      <c r="H1056" s="70">
        <v>19248.032589222985</v>
      </c>
      <c r="I1056" s="70">
        <v>19563.319741859756</v>
      </c>
      <c r="J1056" s="70">
        <v>20568.56778692533</v>
      </c>
      <c r="K1056" s="69">
        <v>20240.86989040345</v>
      </c>
      <c r="L1056" s="69">
        <v>18933.533902972322</v>
      </c>
      <c r="M1056" s="265">
        <v>19854.980520128687</v>
      </c>
      <c r="N1056" s="70">
        <v>20320.477970595242</v>
      </c>
      <c r="O1056" s="70">
        <v>20607.543669143801</v>
      </c>
      <c r="P1056" s="70">
        <v>20881.149061811113</v>
      </c>
      <c r="Q1056" s="70">
        <v>21163.46662605146</v>
      </c>
      <c r="R1056" s="70">
        <v>21440.284249234195</v>
      </c>
      <c r="S1056" s="70">
        <v>21711.523340238371</v>
      </c>
      <c r="T1056" s="265">
        <v>21978.911575713337</v>
      </c>
      <c r="U1056" s="70">
        <v>20503.118455715532</v>
      </c>
      <c r="V1056" s="70">
        <v>20735.792225658683</v>
      </c>
      <c r="W1056" s="70">
        <v>20953.696654735824</v>
      </c>
      <c r="X1056" s="70">
        <v>21178.940148344671</v>
      </c>
      <c r="Y1056" s="70">
        <v>21397.397866913525</v>
      </c>
      <c r="Z1056" s="70">
        <v>21609.041381327137</v>
      </c>
      <c r="AA1056" s="70">
        <v>21815.620396069189</v>
      </c>
      <c r="BJ1056" s="275"/>
    </row>
    <row r="1057" spans="1:62" x14ac:dyDescent="0.25">
      <c r="A1057" t="str">
        <f t="shared" si="26"/>
        <v>46. Groothandel en handelsbemiddeling, met uitzondering van de handel in motorvoertuigen en motorfietsen</v>
      </c>
      <c r="B1057" s="275">
        <v>46</v>
      </c>
      <c r="C1057" s="5" t="s">
        <v>20</v>
      </c>
      <c r="D1057" s="270"/>
      <c r="E1057" s="267">
        <v>0.10262986530282744</v>
      </c>
      <c r="F1057" s="267">
        <v>0.10896153496387173</v>
      </c>
      <c r="G1057" s="267">
        <v>0.11610364380748013</v>
      </c>
      <c r="H1057" s="267">
        <v>0.12474063765122682</v>
      </c>
      <c r="I1057" s="267">
        <v>0.13378921510769312</v>
      </c>
      <c r="J1057" s="267">
        <v>0.14692093984019108</v>
      </c>
      <c r="K1057" s="333">
        <v>0.15874400749375295</v>
      </c>
      <c r="L1057" s="333">
        <v>0.16933925732347588</v>
      </c>
      <c r="M1057" s="268">
        <v>0.17916905249080761</v>
      </c>
      <c r="N1057" s="267">
        <v>0.184808851322634</v>
      </c>
      <c r="O1057" s="267">
        <v>0.18988868736627379</v>
      </c>
      <c r="P1057" s="267">
        <v>0.19998239296498582</v>
      </c>
      <c r="Q1057" s="267">
        <v>0.20217980676098349</v>
      </c>
      <c r="R1057" s="267">
        <v>0.20236810949199902</v>
      </c>
      <c r="S1057" s="267">
        <v>0.20198235834452932</v>
      </c>
      <c r="T1057" s="268">
        <v>0.20012083045860501</v>
      </c>
      <c r="U1057" s="267">
        <v>0.18499871193515185</v>
      </c>
      <c r="V1057" s="267">
        <v>0.19006629397022395</v>
      </c>
      <c r="W1057" s="267">
        <v>0.20013445815994416</v>
      </c>
      <c r="X1057" s="267">
        <v>0.20233001689328237</v>
      </c>
      <c r="Y1057" s="267">
        <v>0.20250847273050598</v>
      </c>
      <c r="Z1057" s="267">
        <v>0.20211792963101527</v>
      </c>
      <c r="AA1057" s="267">
        <v>0.2002478006891206</v>
      </c>
      <c r="BJ1057" s="275"/>
    </row>
    <row r="1058" spans="1:62" x14ac:dyDescent="0.25">
      <c r="A1058" t="str">
        <f t="shared" si="26"/>
        <v>46. Groothandel en handelsbemiddeling, met uitzondering van de handel in motorvoertuigen en motorfietsen</v>
      </c>
      <c r="B1058" s="275">
        <v>46</v>
      </c>
      <c r="C1058" s="5" t="s">
        <v>29</v>
      </c>
      <c r="D1058" s="270"/>
      <c r="E1058" s="70">
        <v>19667.318331190341</v>
      </c>
      <c r="F1058" s="70">
        <v>19236.977372494133</v>
      </c>
      <c r="G1058" s="70">
        <v>18856.727955185765</v>
      </c>
      <c r="H1058" s="70">
        <v>19248.032589222985</v>
      </c>
      <c r="I1058" s="70">
        <v>19563.319741859756</v>
      </c>
      <c r="J1058" s="70">
        <v>19918.56778692533</v>
      </c>
      <c r="K1058" s="69">
        <v>19902.86989040345</v>
      </c>
      <c r="L1058" s="69">
        <v>18933.533902972322</v>
      </c>
      <c r="M1058" s="265">
        <v>19854.980520128687</v>
      </c>
      <c r="N1058" s="70">
        <v>20320.477970595242</v>
      </c>
      <c r="O1058" s="70">
        <v>20607.543669143801</v>
      </c>
      <c r="P1058" s="70">
        <v>20881.149061811113</v>
      </c>
      <c r="Q1058" s="70">
        <v>21163.46662605146</v>
      </c>
      <c r="R1058" s="70">
        <v>21440.284249234195</v>
      </c>
      <c r="S1058" s="70">
        <v>21711.523340238371</v>
      </c>
      <c r="T1058" s="265">
        <v>21978.911575713337</v>
      </c>
      <c r="U1058" s="70">
        <v>20503.118455715532</v>
      </c>
      <c r="V1058" s="70">
        <v>20735.792225658683</v>
      </c>
      <c r="W1058" s="70">
        <v>20953.696654735824</v>
      </c>
      <c r="X1058" s="70">
        <v>21178.940148344671</v>
      </c>
      <c r="Y1058" s="70">
        <v>21397.397866913525</v>
      </c>
      <c r="Z1058" s="70">
        <v>21609.041381327137</v>
      </c>
      <c r="AA1058" s="70">
        <v>21815.620396069189</v>
      </c>
      <c r="BJ1058" s="275"/>
    </row>
    <row r="1059" spans="1:62" x14ac:dyDescent="0.25">
      <c r="A1059" t="str">
        <f t="shared" si="26"/>
        <v>47. Detailhandel, met uitzondering van de handel in auto's en motorfietsen</v>
      </c>
      <c r="B1059" s="275">
        <v>47</v>
      </c>
      <c r="C1059" s="5" t="s">
        <v>25</v>
      </c>
      <c r="D1059" s="70">
        <v>137007</v>
      </c>
      <c r="E1059" s="70">
        <v>137990</v>
      </c>
      <c r="F1059" s="70">
        <v>139129</v>
      </c>
      <c r="G1059" s="70">
        <v>139997</v>
      </c>
      <c r="H1059" s="70">
        <v>140969</v>
      </c>
      <c r="I1059" s="70">
        <v>141272</v>
      </c>
      <c r="J1059" s="70">
        <v>139614</v>
      </c>
      <c r="K1059" s="69">
        <v>142869</v>
      </c>
      <c r="L1059" s="69">
        <v>144158</v>
      </c>
      <c r="M1059" s="265">
        <v>141969.42778278614</v>
      </c>
      <c r="N1059" s="70">
        <v>142531.78665571933</v>
      </c>
      <c r="O1059" s="70">
        <v>143096.37310332755</v>
      </c>
      <c r="P1059" s="70">
        <v>143663.19594931617</v>
      </c>
      <c r="Q1059" s="70">
        <v>144232.26405234201</v>
      </c>
      <c r="R1059" s="70">
        <v>144803.58630615266</v>
      </c>
      <c r="S1059" s="70">
        <v>145377.17163972469</v>
      </c>
      <c r="T1059" s="265">
        <v>145953.02901740329</v>
      </c>
      <c r="U1059" s="70">
        <v>142147.65803942789</v>
      </c>
      <c r="V1059" s="70">
        <v>142326.11204863994</v>
      </c>
      <c r="W1059" s="70">
        <v>142504.79009132431</v>
      </c>
      <c r="X1059" s="70">
        <v>142683.69244873547</v>
      </c>
      <c r="Y1059" s="70">
        <v>142862.81940248102</v>
      </c>
      <c r="Z1059" s="70">
        <v>143042.17123452207</v>
      </c>
      <c r="AA1059" s="70">
        <v>143221.74822717381</v>
      </c>
      <c r="BJ1059" s="275"/>
    </row>
    <row r="1060" spans="1:62" x14ac:dyDescent="0.25">
      <c r="A1060" t="str">
        <f t="shared" si="26"/>
        <v>47. Detailhandel, met uitzondering van de handel in auto's en motorfietsen</v>
      </c>
      <c r="B1060" s="275">
        <v>47</v>
      </c>
      <c r="C1060" s="5" t="s">
        <v>154</v>
      </c>
      <c r="D1060" s="266"/>
      <c r="E1060" s="70">
        <v>983</v>
      </c>
      <c r="F1060" s="70">
        <v>1139</v>
      </c>
      <c r="G1060" s="70">
        <v>868</v>
      </c>
      <c r="H1060" s="70">
        <v>972</v>
      </c>
      <c r="I1060" s="70">
        <v>303</v>
      </c>
      <c r="J1060" s="70">
        <v>-1658</v>
      </c>
      <c r="K1060" s="69">
        <v>3255</v>
      </c>
      <c r="L1060" s="69">
        <v>1289</v>
      </c>
      <c r="M1060" s="265">
        <v>-2188.572217213863</v>
      </c>
      <c r="N1060" s="70">
        <v>562.35887293319684</v>
      </c>
      <c r="O1060" s="70">
        <v>564.58644760822062</v>
      </c>
      <c r="P1060" s="70">
        <v>566.82284598861588</v>
      </c>
      <c r="Q1060" s="70">
        <v>569.06810302584199</v>
      </c>
      <c r="R1060" s="70">
        <v>571.32225381064927</v>
      </c>
      <c r="S1060" s="70">
        <v>573.58533357203123</v>
      </c>
      <c r="T1060" s="265">
        <v>575.85737767859246</v>
      </c>
      <c r="U1060" s="70">
        <v>178.23025664174929</v>
      </c>
      <c r="V1060" s="70">
        <v>178.45400921205874</v>
      </c>
      <c r="W1060" s="70">
        <v>178.67804268436157</v>
      </c>
      <c r="X1060" s="70">
        <v>178.90235741116339</v>
      </c>
      <c r="Y1060" s="70">
        <v>179.12695374555187</v>
      </c>
      <c r="Z1060" s="70">
        <v>179.35183204105124</v>
      </c>
      <c r="AA1060" s="70">
        <v>179.57699265173869</v>
      </c>
      <c r="BJ1060" s="275"/>
    </row>
    <row r="1061" spans="1:62" x14ac:dyDescent="0.25">
      <c r="A1061" t="str">
        <f t="shared" si="26"/>
        <v>47. Detailhandel, met uitzondering van de handel in auto's en motorfietsen</v>
      </c>
      <c r="B1061" s="275">
        <v>47</v>
      </c>
      <c r="C1061" s="5" t="s">
        <v>155</v>
      </c>
      <c r="D1061" s="266"/>
      <c r="E1061" s="267">
        <v>1.0071748158853198</v>
      </c>
      <c r="F1061" s="267">
        <v>1.0082542213203856</v>
      </c>
      <c r="G1061" s="267">
        <v>1.006238814337773</v>
      </c>
      <c r="H1061" s="267">
        <v>1.0069430059215554</v>
      </c>
      <c r="I1061" s="267">
        <v>1.0021494087352538</v>
      </c>
      <c r="J1061" s="267">
        <v>0.98826377484568773</v>
      </c>
      <c r="K1061" s="333">
        <v>1.0233142808027849</v>
      </c>
      <c r="L1061" s="333">
        <v>1.0090222511531544</v>
      </c>
      <c r="M1061" s="268">
        <v>0.98481823958979831</v>
      </c>
      <c r="N1061" s="267">
        <v>1.003961126572924</v>
      </c>
      <c r="O1061" s="267">
        <v>1.0039611265729234</v>
      </c>
      <c r="P1061" s="267">
        <v>1.0039611265729238</v>
      </c>
      <c r="Q1061" s="267">
        <v>1.0039611265729227</v>
      </c>
      <c r="R1061" s="267">
        <v>1.0039611265729236</v>
      </c>
      <c r="S1061" s="267">
        <v>1.0039611265729242</v>
      </c>
      <c r="T1061" s="268">
        <v>1.0039611265729236</v>
      </c>
      <c r="U1061" s="267">
        <v>1.0012554129394284</v>
      </c>
      <c r="V1061" s="267">
        <v>1.0012554129394278</v>
      </c>
      <c r="W1061" s="267">
        <v>1.0012554129394282</v>
      </c>
      <c r="X1061" s="267">
        <v>1.0012554129394282</v>
      </c>
      <c r="Y1061" s="267">
        <v>1.0012554129394282</v>
      </c>
      <c r="Z1061" s="267">
        <v>1.001255412939428</v>
      </c>
      <c r="AA1061" s="267">
        <v>1.0012554129394282</v>
      </c>
      <c r="BJ1061" s="275"/>
    </row>
    <row r="1062" spans="1:62" x14ac:dyDescent="0.25">
      <c r="A1062" t="str">
        <f t="shared" si="26"/>
        <v>47. Detailhandel, met uitzondering van de handel in auto's en motorfietsen</v>
      </c>
      <c r="B1062" s="275">
        <v>47</v>
      </c>
      <c r="C1062" s="5" t="s">
        <v>8</v>
      </c>
      <c r="D1062" s="70">
        <v>2342</v>
      </c>
      <c r="E1062" s="70">
        <v>2094</v>
      </c>
      <c r="F1062" s="70">
        <v>2051</v>
      </c>
      <c r="G1062" s="70">
        <v>1850</v>
      </c>
      <c r="H1062" s="70">
        <v>1838</v>
      </c>
      <c r="I1062" s="70">
        <v>1744</v>
      </c>
      <c r="J1062" s="70">
        <v>1623</v>
      </c>
      <c r="K1062" s="69">
        <v>1521</v>
      </c>
      <c r="L1062" s="69">
        <v>1743</v>
      </c>
      <c r="M1062" s="265">
        <v>1558.465760141509</v>
      </c>
      <c r="N1062" s="70">
        <v>1600.6476345502524</v>
      </c>
      <c r="O1062" s="70">
        <v>1621.5391777999384</v>
      </c>
      <c r="P1062" s="70">
        <v>1664.8565362595195</v>
      </c>
      <c r="Q1062" s="70">
        <v>1707.8068601213663</v>
      </c>
      <c r="R1062" s="70">
        <v>1748.4038409303403</v>
      </c>
      <c r="S1062" s="70">
        <v>1786.034990401311</v>
      </c>
      <c r="T1062" s="265">
        <v>1793.2620129891186</v>
      </c>
      <c r="U1062" s="70">
        <v>1596.3338279569543</v>
      </c>
      <c r="V1062" s="70">
        <v>1612.8107352110569</v>
      </c>
      <c r="W1062" s="70">
        <v>1651.4322242666283</v>
      </c>
      <c r="X1062" s="70">
        <v>1689.4707324497624</v>
      </c>
      <c r="Y1062" s="70">
        <v>1724.9704136562689</v>
      </c>
      <c r="Z1062" s="70">
        <v>1757.3482827204957</v>
      </c>
      <c r="AA1062" s="70">
        <v>1759.7039421433183</v>
      </c>
      <c r="BJ1062" s="275"/>
    </row>
    <row r="1063" spans="1:62" x14ac:dyDescent="0.25">
      <c r="A1063" t="str">
        <f t="shared" si="26"/>
        <v>47. Detailhandel, met uitzondering van de handel in auto's en motorfietsen</v>
      </c>
      <c r="B1063" s="275">
        <v>47</v>
      </c>
      <c r="C1063" s="5" t="s">
        <v>9</v>
      </c>
      <c r="D1063" s="70">
        <v>18089</v>
      </c>
      <c r="E1063" s="70">
        <v>18085</v>
      </c>
      <c r="F1063" s="70">
        <v>17247</v>
      </c>
      <c r="G1063" s="70">
        <v>16428</v>
      </c>
      <c r="H1063" s="70">
        <v>15663</v>
      </c>
      <c r="I1063" s="70">
        <v>14944</v>
      </c>
      <c r="J1063" s="70">
        <v>13914</v>
      </c>
      <c r="K1063" s="69">
        <v>14077</v>
      </c>
      <c r="L1063" s="69">
        <v>13287</v>
      </c>
      <c r="M1063" s="265">
        <v>13143.376535040858</v>
      </c>
      <c r="N1063" s="70">
        <v>13499.118876314738</v>
      </c>
      <c r="O1063" s="70">
        <v>13675.308450928031</v>
      </c>
      <c r="P1063" s="70">
        <v>14040.626937415611</v>
      </c>
      <c r="Q1063" s="70">
        <v>14402.85002454134</v>
      </c>
      <c r="R1063" s="70">
        <v>14745.226109152733</v>
      </c>
      <c r="S1063" s="70">
        <v>15062.589749466821</v>
      </c>
      <c r="T1063" s="265">
        <v>15123.539102046872</v>
      </c>
      <c r="U1063" s="70">
        <v>13462.738234657323</v>
      </c>
      <c r="V1063" s="70">
        <v>13601.696819255263</v>
      </c>
      <c r="W1063" s="70">
        <v>13927.412523753796</v>
      </c>
      <c r="X1063" s="70">
        <v>14248.211638286004</v>
      </c>
      <c r="Y1063" s="70">
        <v>14547.599465021873</v>
      </c>
      <c r="Z1063" s="70">
        <v>14820.659377788095</v>
      </c>
      <c r="AA1063" s="70">
        <v>14840.52591549096</v>
      </c>
      <c r="BJ1063" s="275"/>
    </row>
    <row r="1064" spans="1:62" x14ac:dyDescent="0.25">
      <c r="A1064" t="str">
        <f t="shared" si="26"/>
        <v>47. Detailhandel, met uitzondering van de handel in auto's en motorfietsen</v>
      </c>
      <c r="B1064" s="275">
        <v>47</v>
      </c>
      <c r="C1064" s="5" t="s">
        <v>10</v>
      </c>
      <c r="D1064" s="70">
        <v>19686</v>
      </c>
      <c r="E1064" s="70">
        <v>20591</v>
      </c>
      <c r="F1064" s="70">
        <v>21408</v>
      </c>
      <c r="G1064" s="70">
        <v>21931</v>
      </c>
      <c r="H1064" s="70">
        <v>22328</v>
      </c>
      <c r="I1064" s="70">
        <v>21787</v>
      </c>
      <c r="J1064" s="70">
        <v>21167</v>
      </c>
      <c r="K1064" s="69">
        <v>20995</v>
      </c>
      <c r="L1064" s="69">
        <v>20129</v>
      </c>
      <c r="M1064" s="265">
        <v>17621.253163965834</v>
      </c>
      <c r="N1064" s="70">
        <v>18098.194978728312</v>
      </c>
      <c r="O1064" s="70">
        <v>18334.411379501362</v>
      </c>
      <c r="P1064" s="70">
        <v>18824.191879870668</v>
      </c>
      <c r="Q1064" s="70">
        <v>19309.822395214942</v>
      </c>
      <c r="R1064" s="70">
        <v>19768.844142643407</v>
      </c>
      <c r="S1064" s="70">
        <v>20194.331842558488</v>
      </c>
      <c r="T1064" s="265">
        <v>20276.046306808177</v>
      </c>
      <c r="U1064" s="70">
        <v>18049.419651079163</v>
      </c>
      <c r="V1064" s="70">
        <v>18235.720666802063</v>
      </c>
      <c r="W1064" s="70">
        <v>18672.405933570943</v>
      </c>
      <c r="X1064" s="70">
        <v>19102.499555014205</v>
      </c>
      <c r="Y1064" s="70">
        <v>19503.887179804326</v>
      </c>
      <c r="Z1064" s="70">
        <v>19869.97711407319</v>
      </c>
      <c r="AA1064" s="70">
        <v>19896.612072709606</v>
      </c>
      <c r="BJ1064" s="275"/>
    </row>
    <row r="1065" spans="1:62" x14ac:dyDescent="0.25">
      <c r="A1065" t="str">
        <f t="shared" si="26"/>
        <v>47. Detailhandel, met uitzondering van de handel in auto's en motorfietsen</v>
      </c>
      <c r="B1065" s="275">
        <v>47</v>
      </c>
      <c r="C1065" s="5" t="s">
        <v>11</v>
      </c>
      <c r="D1065" s="70">
        <v>16414</v>
      </c>
      <c r="E1065" s="70">
        <v>16525</v>
      </c>
      <c r="F1065" s="70">
        <v>16872</v>
      </c>
      <c r="G1065" s="70">
        <v>16988</v>
      </c>
      <c r="H1065" s="70">
        <v>17246</v>
      </c>
      <c r="I1065" s="70">
        <v>17510</v>
      </c>
      <c r="J1065" s="70">
        <v>17706</v>
      </c>
      <c r="K1065" s="69">
        <v>18857</v>
      </c>
      <c r="L1065" s="69">
        <v>19111</v>
      </c>
      <c r="M1065" s="265">
        <v>19566.168439372974</v>
      </c>
      <c r="N1065" s="70">
        <v>19143.682605093993</v>
      </c>
      <c r="O1065" s="70">
        <v>18647.055480355441</v>
      </c>
      <c r="P1065" s="70">
        <v>17903.11789817713</v>
      </c>
      <c r="Q1065" s="70">
        <v>17344.634036740892</v>
      </c>
      <c r="R1065" s="70">
        <v>16860.802911020495</v>
      </c>
      <c r="S1065" s="70">
        <v>17253.780885073324</v>
      </c>
      <c r="T1065" s="265">
        <v>17637.563361543715</v>
      </c>
      <c r="U1065" s="70">
        <v>19092.089648306192</v>
      </c>
      <c r="V1065" s="70">
        <v>18546.68186284422</v>
      </c>
      <c r="W1065" s="70">
        <v>17758.758888811342</v>
      </c>
      <c r="X1065" s="70">
        <v>17158.410739750281</v>
      </c>
      <c r="Y1065" s="70">
        <v>16634.821710597345</v>
      </c>
      <c r="Z1065" s="70">
        <v>16976.656320717615</v>
      </c>
      <c r="AA1065" s="70">
        <v>17307.504175241422</v>
      </c>
      <c r="BJ1065" s="275"/>
    </row>
    <row r="1066" spans="1:62" x14ac:dyDescent="0.25">
      <c r="A1066" t="str">
        <f t="shared" si="26"/>
        <v>47. Detailhandel, met uitzondering van de handel in auto's en motorfietsen</v>
      </c>
      <c r="B1066" s="275">
        <v>47</v>
      </c>
      <c r="C1066" s="5" t="s">
        <v>12</v>
      </c>
      <c r="D1066" s="70">
        <v>14413</v>
      </c>
      <c r="E1066" s="70">
        <v>14399</v>
      </c>
      <c r="F1066" s="70">
        <v>14594</v>
      </c>
      <c r="G1066" s="70">
        <v>14834</v>
      </c>
      <c r="H1066" s="70">
        <v>14997</v>
      </c>
      <c r="I1066" s="70">
        <v>15315</v>
      </c>
      <c r="J1066" s="70">
        <v>15124</v>
      </c>
      <c r="K1066" s="69">
        <v>15601</v>
      </c>
      <c r="L1066" s="69">
        <v>15762</v>
      </c>
      <c r="M1066" s="265">
        <v>16093.024862292787</v>
      </c>
      <c r="N1066" s="70">
        <v>16418.962317919057</v>
      </c>
      <c r="O1066" s="70">
        <v>16907.354965021168</v>
      </c>
      <c r="P1066" s="70">
        <v>17639.73043014123</v>
      </c>
      <c r="Q1066" s="70">
        <v>18284.227251371558</v>
      </c>
      <c r="R1066" s="70">
        <v>18719.70436837996</v>
      </c>
      <c r="S1066" s="70">
        <v>18315.495954145117</v>
      </c>
      <c r="T1066" s="265">
        <v>17840.353721508676</v>
      </c>
      <c r="U1066" s="70">
        <v>16374.71258651453</v>
      </c>
      <c r="V1066" s="70">
        <v>16816.345830513405</v>
      </c>
      <c r="W1066" s="70">
        <v>17497.49520469852</v>
      </c>
      <c r="X1066" s="70">
        <v>18087.915869161763</v>
      </c>
      <c r="Y1066" s="70">
        <v>18468.808768267834</v>
      </c>
      <c r="Z1066" s="70">
        <v>18021.318470898987</v>
      </c>
      <c r="AA1066" s="70">
        <v>17506.499633392115</v>
      </c>
      <c r="BJ1066" s="275"/>
    </row>
    <row r="1067" spans="1:62" x14ac:dyDescent="0.25">
      <c r="A1067" t="str">
        <f t="shared" si="26"/>
        <v>47. Detailhandel, met uitzondering van de handel in auto's en motorfietsen</v>
      </c>
      <c r="B1067" s="275">
        <v>47</v>
      </c>
      <c r="C1067" s="5" t="s">
        <v>13</v>
      </c>
      <c r="D1067" s="70">
        <v>16806</v>
      </c>
      <c r="E1067" s="70">
        <v>16050</v>
      </c>
      <c r="F1067" s="70">
        <v>15232</v>
      </c>
      <c r="G1067" s="70">
        <v>14704</v>
      </c>
      <c r="H1067" s="70">
        <v>14294</v>
      </c>
      <c r="I1067" s="70">
        <v>14128</v>
      </c>
      <c r="J1067" s="70">
        <v>13838</v>
      </c>
      <c r="K1067" s="69">
        <v>14223</v>
      </c>
      <c r="L1067" s="69">
        <v>14670</v>
      </c>
      <c r="M1067" s="265">
        <v>14763.833784420489</v>
      </c>
      <c r="N1067" s="70">
        <v>14974.738131266295</v>
      </c>
      <c r="O1067" s="70">
        <v>15064.899280548179</v>
      </c>
      <c r="P1067" s="70">
        <v>15134.936970977536</v>
      </c>
      <c r="Q1067" s="70">
        <v>15080.110404275994</v>
      </c>
      <c r="R1067" s="70">
        <v>15396.81459599884</v>
      </c>
      <c r="S1067" s="70">
        <v>15708.651470490211</v>
      </c>
      <c r="T1067" s="265">
        <v>16175.915462301937</v>
      </c>
      <c r="U1067" s="70">
        <v>14934.380639280425</v>
      </c>
      <c r="V1067" s="70">
        <v>14983.807740930904</v>
      </c>
      <c r="W1067" s="70">
        <v>15012.898758395229</v>
      </c>
      <c r="X1067" s="70">
        <v>14918.200509116621</v>
      </c>
      <c r="Y1067" s="70">
        <v>15190.454871408134</v>
      </c>
      <c r="Z1067" s="70">
        <v>15456.3442675431</v>
      </c>
      <c r="AA1067" s="70">
        <v>15873.208711616462</v>
      </c>
      <c r="BJ1067" s="275"/>
    </row>
    <row r="1068" spans="1:62" x14ac:dyDescent="0.25">
      <c r="A1068" t="str">
        <f t="shared" si="26"/>
        <v>47. Detailhandel, met uitzondering van de handel in auto's en motorfietsen</v>
      </c>
      <c r="B1068" s="275">
        <v>47</v>
      </c>
      <c r="C1068" s="5" t="s">
        <v>14</v>
      </c>
      <c r="D1068" s="70">
        <v>18474</v>
      </c>
      <c r="E1068" s="70">
        <v>17921</v>
      </c>
      <c r="F1068" s="70">
        <v>17597</v>
      </c>
      <c r="G1068" s="70">
        <v>17198</v>
      </c>
      <c r="H1068" s="70">
        <v>16934</v>
      </c>
      <c r="I1068" s="70">
        <v>16374</v>
      </c>
      <c r="J1068" s="70">
        <v>15716</v>
      </c>
      <c r="K1068" s="69">
        <v>15271</v>
      </c>
      <c r="L1068" s="69">
        <v>14946</v>
      </c>
      <c r="M1068" s="265">
        <v>14335.638000944849</v>
      </c>
      <c r="N1068" s="70">
        <v>13951.991615412191</v>
      </c>
      <c r="O1068" s="70">
        <v>13778.491268291929</v>
      </c>
      <c r="P1068" s="70">
        <v>13872.405238959769</v>
      </c>
      <c r="Q1068" s="70">
        <v>14035.352089248121</v>
      </c>
      <c r="R1068" s="70">
        <v>14125.126472493392</v>
      </c>
      <c r="S1068" s="70">
        <v>14326.906756415257</v>
      </c>
      <c r="T1068" s="265">
        <v>14413.167388654012</v>
      </c>
      <c r="U1068" s="70">
        <v>13914.390464402393</v>
      </c>
      <c r="V1068" s="70">
        <v>13704.324222781601</v>
      </c>
      <c r="W1068" s="70">
        <v>13760.547254825013</v>
      </c>
      <c r="X1068" s="70">
        <v>13884.659400376908</v>
      </c>
      <c r="Y1068" s="70">
        <v>13935.810871496931</v>
      </c>
      <c r="Z1068" s="70">
        <v>14096.792683454521</v>
      </c>
      <c r="AA1068" s="70">
        <v>14143.447688555851</v>
      </c>
      <c r="BJ1068" s="275"/>
    </row>
    <row r="1069" spans="1:62" x14ac:dyDescent="0.25">
      <c r="A1069" t="str">
        <f t="shared" si="26"/>
        <v>47. Detailhandel, met uitzondering van de handel in auto's en motorfietsen</v>
      </c>
      <c r="B1069" s="275">
        <v>47</v>
      </c>
      <c r="C1069" s="5" t="s">
        <v>15</v>
      </c>
      <c r="D1069" s="70">
        <v>16279</v>
      </c>
      <c r="E1069" s="70">
        <v>16954</v>
      </c>
      <c r="F1069" s="70">
        <v>17477</v>
      </c>
      <c r="G1069" s="70">
        <v>17854</v>
      </c>
      <c r="H1069" s="70">
        <v>17911</v>
      </c>
      <c r="I1069" s="70">
        <v>17686</v>
      </c>
      <c r="J1069" s="70">
        <v>17165</v>
      </c>
      <c r="K1069" s="69">
        <v>17082</v>
      </c>
      <c r="L1069" s="69">
        <v>16980</v>
      </c>
      <c r="M1069" s="265">
        <v>16737.247458646882</v>
      </c>
      <c r="N1069" s="70">
        <v>16289.468021041521</v>
      </c>
      <c r="O1069" s="70">
        <v>15845.030318867493</v>
      </c>
      <c r="P1069" s="70">
        <v>15046.91182037068</v>
      </c>
      <c r="Q1069" s="70">
        <v>14427.687751418418</v>
      </c>
      <c r="R1069" s="70">
        <v>13837.054509965572</v>
      </c>
      <c r="S1069" s="70">
        <v>13466.31547621591</v>
      </c>
      <c r="T1069" s="265">
        <v>13297.385365944492</v>
      </c>
      <c r="U1069" s="70">
        <v>16245.567281719701</v>
      </c>
      <c r="V1069" s="70">
        <v>15759.73947955213</v>
      </c>
      <c r="W1069" s="70">
        <v>14925.583384912847</v>
      </c>
      <c r="X1069" s="70">
        <v>14272.782691137032</v>
      </c>
      <c r="Y1069" s="70">
        <v>13651.599866732737</v>
      </c>
      <c r="Z1069" s="70">
        <v>13250.023937875389</v>
      </c>
      <c r="AA1069" s="70">
        <v>13048.545766966716</v>
      </c>
      <c r="BJ1069" s="275"/>
    </row>
    <row r="1070" spans="1:62" x14ac:dyDescent="0.25">
      <c r="A1070" t="str">
        <f t="shared" si="26"/>
        <v>47. Detailhandel, met uitzondering van de handel in auto's en motorfietsen</v>
      </c>
      <c r="B1070" s="275">
        <v>47</v>
      </c>
      <c r="C1070" s="5" t="s">
        <v>16</v>
      </c>
      <c r="D1070" s="70">
        <v>10173</v>
      </c>
      <c r="E1070" s="70">
        <v>10941</v>
      </c>
      <c r="F1070" s="70">
        <v>11890</v>
      </c>
      <c r="G1070" s="70">
        <v>12946</v>
      </c>
      <c r="H1070" s="70">
        <v>13954</v>
      </c>
      <c r="I1070" s="70">
        <v>14927</v>
      </c>
      <c r="J1070" s="70">
        <v>15743</v>
      </c>
      <c r="K1070" s="69">
        <v>16411</v>
      </c>
      <c r="L1070" s="69">
        <v>17185</v>
      </c>
      <c r="M1070" s="265">
        <v>16936.091421304929</v>
      </c>
      <c r="N1070" s="70">
        <v>16593.504126236185</v>
      </c>
      <c r="O1070" s="70">
        <v>16139.325425455307</v>
      </c>
      <c r="P1070" s="70">
        <v>15990.249004323132</v>
      </c>
      <c r="Q1070" s="70">
        <v>15693.892953467768</v>
      </c>
      <c r="R1070" s="70">
        <v>15470.093685175347</v>
      </c>
      <c r="S1070" s="70">
        <v>15041.570192961495</v>
      </c>
      <c r="T1070" s="265">
        <v>14609.25047027344</v>
      </c>
      <c r="U1070" s="70">
        <v>16548.783997982737</v>
      </c>
      <c r="V1070" s="70">
        <v>16052.450450537664</v>
      </c>
      <c r="W1070" s="70">
        <v>15861.314116059268</v>
      </c>
      <c r="X1070" s="70">
        <v>15525.39308877063</v>
      </c>
      <c r="Y1070" s="70">
        <v>15262.751818949668</v>
      </c>
      <c r="Z1070" s="70">
        <v>14799.977430498844</v>
      </c>
      <c r="AA1070" s="70">
        <v>14335.861384498796</v>
      </c>
      <c r="BJ1070" s="275"/>
    </row>
    <row r="1071" spans="1:62" x14ac:dyDescent="0.25">
      <c r="A1071" t="str">
        <f t="shared" si="26"/>
        <v>47. Detailhandel, met uitzondering van de handel in auto's en motorfietsen</v>
      </c>
      <c r="B1071" s="275">
        <v>47</v>
      </c>
      <c r="C1071" s="5" t="s">
        <v>17</v>
      </c>
      <c r="D1071" s="70">
        <v>3444</v>
      </c>
      <c r="E1071" s="70">
        <v>3560</v>
      </c>
      <c r="F1071" s="70">
        <v>3826</v>
      </c>
      <c r="G1071" s="70">
        <v>4238</v>
      </c>
      <c r="H1071" s="70">
        <v>4624</v>
      </c>
      <c r="I1071" s="70">
        <v>5384</v>
      </c>
      <c r="J1071" s="70">
        <v>6080</v>
      </c>
      <c r="K1071" s="69">
        <v>6928</v>
      </c>
      <c r="L1071" s="69">
        <v>7894</v>
      </c>
      <c r="M1071" s="265">
        <v>8563.1480834682061</v>
      </c>
      <c r="N1071" s="70">
        <v>9053.6221011755224</v>
      </c>
      <c r="O1071" s="70">
        <v>9418.0595318546311</v>
      </c>
      <c r="P1071" s="70">
        <v>9501.279407916647</v>
      </c>
      <c r="Q1071" s="70">
        <v>9510.3327181917375</v>
      </c>
      <c r="R1071" s="70">
        <v>9344.5146112232214</v>
      </c>
      <c r="S1071" s="70">
        <v>9142.5675391112727</v>
      </c>
      <c r="T1071" s="265">
        <v>8891.9424068442913</v>
      </c>
      <c r="U1071" s="70">
        <v>9029.2222433490679</v>
      </c>
      <c r="V1071" s="70">
        <v>9367.3638761172333</v>
      </c>
      <c r="W1071" s="70">
        <v>9424.6673177301673</v>
      </c>
      <c r="X1071" s="70">
        <v>9408.2235868887874</v>
      </c>
      <c r="Y1071" s="70">
        <v>9219.2723768907399</v>
      </c>
      <c r="Z1071" s="70">
        <v>8995.7226206991745</v>
      </c>
      <c r="AA1071" s="70">
        <v>8725.5437260690906</v>
      </c>
      <c r="BJ1071" s="275"/>
    </row>
    <row r="1072" spans="1:62" x14ac:dyDescent="0.25">
      <c r="A1072" t="str">
        <f t="shared" si="26"/>
        <v>47. Detailhandel, met uitzondering van de handel in auto's en motorfietsen</v>
      </c>
      <c r="B1072" s="275">
        <v>47</v>
      </c>
      <c r="C1072" s="5" t="s">
        <v>156</v>
      </c>
      <c r="D1072" s="70">
        <v>887</v>
      </c>
      <c r="E1072" s="70">
        <v>870</v>
      </c>
      <c r="F1072" s="70">
        <v>935</v>
      </c>
      <c r="G1072" s="70">
        <v>1026</v>
      </c>
      <c r="H1072" s="70">
        <v>1180</v>
      </c>
      <c r="I1072" s="70">
        <v>1473</v>
      </c>
      <c r="J1072" s="70">
        <v>1538</v>
      </c>
      <c r="K1072" s="69">
        <v>1903</v>
      </c>
      <c r="L1072" s="69">
        <v>2451</v>
      </c>
      <c r="M1072" s="265">
        <v>2651.1802731868434</v>
      </c>
      <c r="N1072" s="70">
        <v>2907.8562479812053</v>
      </c>
      <c r="O1072" s="70">
        <v>3664.8978247040363</v>
      </c>
      <c r="P1072" s="70">
        <v>4044.8898249042259</v>
      </c>
      <c r="Q1072" s="70">
        <v>4435.5475677498716</v>
      </c>
      <c r="R1072" s="70">
        <v>4787.0010591693772</v>
      </c>
      <c r="S1072" s="70">
        <v>5078.926782885409</v>
      </c>
      <c r="T1072" s="265">
        <v>5894.6034184885093</v>
      </c>
      <c r="U1072" s="70">
        <v>2900.019464179361</v>
      </c>
      <c r="V1072" s="70">
        <v>3645.1703640943942</v>
      </c>
      <c r="W1072" s="70">
        <v>4012.2744843005444</v>
      </c>
      <c r="X1072" s="70">
        <v>4387.9246377834452</v>
      </c>
      <c r="Y1072" s="70">
        <v>4722.8420596551323</v>
      </c>
      <c r="Z1072" s="70">
        <v>4997.3507282526944</v>
      </c>
      <c r="AA1072" s="70">
        <v>5784.2952104894939</v>
      </c>
      <c r="BJ1072" s="275"/>
    </row>
    <row r="1073" spans="1:62" x14ac:dyDescent="0.25">
      <c r="A1073" t="str">
        <f t="shared" si="26"/>
        <v>47. Detailhandel, met uitzondering van de handel in auto's en motorfietsen</v>
      </c>
      <c r="B1073" s="275">
        <v>47</v>
      </c>
      <c r="C1073" s="5" t="s">
        <v>6</v>
      </c>
      <c r="D1073" s="70">
        <v>14504</v>
      </c>
      <c r="E1073" s="70">
        <v>15371</v>
      </c>
      <c r="F1073" s="70">
        <v>16651</v>
      </c>
      <c r="G1073" s="70">
        <v>18210</v>
      </c>
      <c r="H1073" s="70">
        <v>19758</v>
      </c>
      <c r="I1073" s="70">
        <v>21784</v>
      </c>
      <c r="J1073" s="70">
        <v>23361</v>
      </c>
      <c r="K1073" s="69">
        <v>25242</v>
      </c>
      <c r="L1073" s="69">
        <v>27530</v>
      </c>
      <c r="M1073" s="265">
        <v>28150.419777959978</v>
      </c>
      <c r="N1073" s="70">
        <v>28554.982475392913</v>
      </c>
      <c r="O1073" s="70">
        <v>29222.282782013972</v>
      </c>
      <c r="P1073" s="70">
        <v>29536.418237144004</v>
      </c>
      <c r="Q1073" s="70">
        <v>29639.77323940938</v>
      </c>
      <c r="R1073" s="70">
        <v>29601.609355567947</v>
      </c>
      <c r="S1073" s="70">
        <v>29263.06451495818</v>
      </c>
      <c r="T1073" s="265">
        <v>29395.796295606244</v>
      </c>
      <c r="U1073" s="70">
        <v>28478.025705511165</v>
      </c>
      <c r="V1073" s="70">
        <v>29064.98469074929</v>
      </c>
      <c r="W1073" s="70">
        <v>29298.255918089981</v>
      </c>
      <c r="X1073" s="70">
        <v>29321.541313442864</v>
      </c>
      <c r="Y1073" s="70">
        <v>29204.866255495541</v>
      </c>
      <c r="Z1073" s="70">
        <v>28793.050779450714</v>
      </c>
      <c r="AA1073" s="70">
        <v>28845.700321057382</v>
      </c>
      <c r="BJ1073" s="275"/>
    </row>
    <row r="1074" spans="1:62" x14ac:dyDescent="0.25">
      <c r="A1074" t="str">
        <f t="shared" si="26"/>
        <v>47. Detailhandel, met uitzondering van de handel in auto's en motorfietsen</v>
      </c>
      <c r="B1074" s="275">
        <v>47</v>
      </c>
      <c r="C1074" s="5" t="s">
        <v>157</v>
      </c>
      <c r="D1074" s="267">
        <v>1.0059885892993681</v>
      </c>
      <c r="E1074" s="266"/>
      <c r="F1074" s="266"/>
      <c r="G1074" s="266"/>
      <c r="H1074" s="266"/>
      <c r="I1074" s="266"/>
      <c r="J1074" s="266"/>
      <c r="K1074" s="334"/>
      <c r="L1074" s="334"/>
      <c r="M1074" s="269"/>
      <c r="N1074" s="266"/>
      <c r="O1074" s="266"/>
      <c r="P1074" s="266"/>
      <c r="Q1074" s="266"/>
      <c r="R1074" s="266"/>
      <c r="S1074" s="266"/>
      <c r="T1074" s="269"/>
      <c r="U1074" s="266"/>
      <c r="V1074" s="266"/>
      <c r="W1074" s="266"/>
      <c r="X1074" s="266"/>
      <c r="Y1074" s="266"/>
      <c r="Z1074" s="266"/>
      <c r="AA1074" s="266"/>
      <c r="BJ1074" s="275"/>
    </row>
    <row r="1075" spans="1:62" x14ac:dyDescent="0.25">
      <c r="A1075" t="str">
        <f t="shared" si="26"/>
        <v>47. Detailhandel, met uitzondering van de handel in auto's en motorfietsen</v>
      </c>
      <c r="B1075" s="275">
        <v>47</v>
      </c>
      <c r="C1075" s="5" t="s">
        <v>158</v>
      </c>
      <c r="D1075" s="266"/>
      <c r="E1075" s="267">
        <v>-5.9311329297584425E-4</v>
      </c>
      <c r="F1075" s="267">
        <v>-1.1328160105087415E-3</v>
      </c>
      <c r="G1075" s="267">
        <v>-1.251125192024416E-4</v>
      </c>
      <c r="H1075" s="267">
        <v>-4.7720831109365758E-4</v>
      </c>
      <c r="I1075" s="267">
        <v>1.9195902820571265E-3</v>
      </c>
      <c r="J1075" s="267">
        <v>8.8624072268401743E-3</v>
      </c>
      <c r="K1075" s="333">
        <v>-8.6628457517083923E-3</v>
      </c>
      <c r="L1075" s="333">
        <v>-1.5168309268931424E-3</v>
      </c>
      <c r="M1075" s="268">
        <v>1.0585174854784885E-2</v>
      </c>
      <c r="N1075" s="267">
        <v>1.0137313632220257E-3</v>
      </c>
      <c r="O1075" s="267">
        <v>1.0137313632223588E-3</v>
      </c>
      <c r="P1075" s="267">
        <v>1.0137313632221367E-3</v>
      </c>
      <c r="Q1075" s="267">
        <v>1.0137313632226919E-3</v>
      </c>
      <c r="R1075" s="267">
        <v>1.0137313632222478E-3</v>
      </c>
      <c r="S1075" s="267">
        <v>1.0137313632219147E-3</v>
      </c>
      <c r="T1075" s="268">
        <v>1.0137313632222478E-3</v>
      </c>
      <c r="U1075" s="267">
        <v>2.3665881799698196E-3</v>
      </c>
      <c r="V1075" s="267">
        <v>2.3665881799701527E-3</v>
      </c>
      <c r="W1075" s="267">
        <v>2.3665881799699306E-3</v>
      </c>
      <c r="X1075" s="267">
        <v>2.3665881799699306E-3</v>
      </c>
      <c r="Y1075" s="267">
        <v>2.3665881799699306E-3</v>
      </c>
      <c r="Z1075" s="267">
        <v>2.3665881799700417E-3</v>
      </c>
      <c r="AA1075" s="267">
        <v>2.3665881799699306E-3</v>
      </c>
      <c r="BJ1075" s="275"/>
    </row>
    <row r="1076" spans="1:62" x14ac:dyDescent="0.25">
      <c r="A1076" t="str">
        <f t="shared" si="26"/>
        <v>47. Detailhandel, met uitzondering van de handel in auto's en motorfietsen</v>
      </c>
      <c r="B1076" s="275">
        <v>47</v>
      </c>
      <c r="C1076" s="5" t="s">
        <v>159</v>
      </c>
      <c r="D1076" s="270"/>
      <c r="E1076" s="70">
        <v>1481.5702792731238</v>
      </c>
      <c r="F1076" s="70">
        <v>1323.5531096477957</v>
      </c>
      <c r="G1076" s="70">
        <v>1298.4409297019438</v>
      </c>
      <c r="H1076" s="70">
        <v>1170.5410752221519</v>
      </c>
      <c r="I1076" s="70">
        <v>1167.3536921700572</v>
      </c>
      <c r="J1076" s="70">
        <v>1119.7605247346069</v>
      </c>
      <c r="K1076" s="69">
        <v>1013.6272321017485</v>
      </c>
      <c r="L1076" s="69">
        <v>960.79331530563559</v>
      </c>
      <c r="M1076" s="265">
        <v>1122.1212441890509</v>
      </c>
      <c r="N1076" s="70">
        <v>988.40367928310093</v>
      </c>
      <c r="O1076" s="70">
        <v>1015.1560924133546</v>
      </c>
      <c r="P1076" s="70">
        <v>1028.4058401729822</v>
      </c>
      <c r="Q1076" s="70">
        <v>1055.8783952802492</v>
      </c>
      <c r="R1076" s="70">
        <v>1083.1181712298949</v>
      </c>
      <c r="S1076" s="70">
        <v>1108.8654197262179</v>
      </c>
      <c r="T1076" s="265">
        <v>1132.7316909937904</v>
      </c>
      <c r="U1076" s="70">
        <v>990.51206031037646</v>
      </c>
      <c r="V1076" s="70">
        <v>1014.5798190197143</v>
      </c>
      <c r="W1076" s="70">
        <v>1025.0520255764509</v>
      </c>
      <c r="X1076" s="70">
        <v>1049.598635245447</v>
      </c>
      <c r="Y1076" s="70">
        <v>1073.7747205180474</v>
      </c>
      <c r="Z1076" s="70">
        <v>1096.3372068244682</v>
      </c>
      <c r="AA1076" s="70">
        <v>1116.9155670396806</v>
      </c>
      <c r="BJ1076" s="275"/>
    </row>
    <row r="1077" spans="1:62" x14ac:dyDescent="0.25">
      <c r="A1077" t="str">
        <f t="shared" si="26"/>
        <v>47. Detailhandel, met uitzondering van de handel in auto's en motorfietsen</v>
      </c>
      <c r="B1077" s="275">
        <v>47</v>
      </c>
      <c r="C1077" s="5" t="s">
        <v>160</v>
      </c>
      <c r="D1077" s="270"/>
      <c r="E1077" s="70">
        <v>7267.0342557196682</v>
      </c>
      <c r="F1077" s="70">
        <v>7255.6667810518638</v>
      </c>
      <c r="G1077" s="70">
        <v>6936.8426750977778</v>
      </c>
      <c r="H1077" s="70">
        <v>6601.6519311997326</v>
      </c>
      <c r="I1077" s="70">
        <v>6331.7749374444702</v>
      </c>
      <c r="J1077" s="70">
        <v>6144.8723139322656</v>
      </c>
      <c r="K1077" s="69">
        <v>5477.4968698887524</v>
      </c>
      <c r="L1077" s="69">
        <v>5642.2592083016852</v>
      </c>
      <c r="M1077" s="265">
        <v>5486.4154693623577</v>
      </c>
      <c r="N1077" s="70">
        <v>5301.3099506709159</v>
      </c>
      <c r="O1077" s="70">
        <v>5444.7967030014415</v>
      </c>
      <c r="P1077" s="70">
        <v>5515.8618164912441</v>
      </c>
      <c r="Q1077" s="70">
        <v>5663.2110552821669</v>
      </c>
      <c r="R1077" s="70">
        <v>5809.311781455749</v>
      </c>
      <c r="S1077" s="70">
        <v>5947.4073263397495</v>
      </c>
      <c r="T1077" s="265">
        <v>6075.4142368846024</v>
      </c>
      <c r="U1077" s="70">
        <v>5319.091057211429</v>
      </c>
      <c r="V1077" s="70">
        <v>5448.3359248386323</v>
      </c>
      <c r="W1077" s="70">
        <v>5504.5721106229357</v>
      </c>
      <c r="X1077" s="70">
        <v>5636.3884278662645</v>
      </c>
      <c r="Y1077" s="70">
        <v>5766.2150136541995</v>
      </c>
      <c r="Z1077" s="70">
        <v>5887.3765057246083</v>
      </c>
      <c r="AA1077" s="70">
        <v>5997.8831579692178</v>
      </c>
      <c r="BJ1077" s="275"/>
    </row>
    <row r="1078" spans="1:62" x14ac:dyDescent="0.25">
      <c r="A1078" t="str">
        <f t="shared" si="26"/>
        <v>47. Detailhandel, met uitzondering van de handel in auto's en motorfietsen</v>
      </c>
      <c r="B1078" s="275">
        <v>47</v>
      </c>
      <c r="C1078" s="5" t="s">
        <v>161</v>
      </c>
      <c r="D1078" s="270"/>
      <c r="E1078" s="70">
        <v>5275.2597598545208</v>
      </c>
      <c r="F1078" s="70">
        <v>5506.6596987650228</v>
      </c>
      <c r="G1078" s="70">
        <v>5746.7232650943315</v>
      </c>
      <c r="H1078" s="70">
        <v>5879.3945888502058</v>
      </c>
      <c r="I1078" s="70">
        <v>6039.3404593028308</v>
      </c>
      <c r="J1078" s="70">
        <v>6044.272405142111</v>
      </c>
      <c r="K1078" s="69">
        <v>5501.3114789304254</v>
      </c>
      <c r="L1078" s="69">
        <v>5606.6391937166081</v>
      </c>
      <c r="M1078" s="265">
        <v>5618.9782846352491</v>
      </c>
      <c r="N1078" s="70">
        <v>4750.2839212711233</v>
      </c>
      <c r="O1078" s="70">
        <v>4878.8564474681352</v>
      </c>
      <c r="P1078" s="70">
        <v>4942.5349475209732</v>
      </c>
      <c r="Q1078" s="70">
        <v>5074.5684875994029</v>
      </c>
      <c r="R1078" s="70">
        <v>5205.4832873161322</v>
      </c>
      <c r="S1078" s="70">
        <v>5329.2249761752437</v>
      </c>
      <c r="T1078" s="265">
        <v>5443.926658331342</v>
      </c>
      <c r="U1078" s="70">
        <v>4774.122953733633</v>
      </c>
      <c r="V1078" s="70">
        <v>4890.1260231593315</v>
      </c>
      <c r="W1078" s="70">
        <v>4940.6005238767566</v>
      </c>
      <c r="X1078" s="70">
        <v>5058.9115847439734</v>
      </c>
      <c r="Y1078" s="70">
        <v>5175.4367723274308</v>
      </c>
      <c r="Z1078" s="70">
        <v>5284.1846493952098</v>
      </c>
      <c r="AA1078" s="70">
        <v>5383.3693295119356</v>
      </c>
      <c r="BJ1078" s="275"/>
    </row>
    <row r="1079" spans="1:62" x14ac:dyDescent="0.25">
      <c r="A1079" t="str">
        <f t="shared" si="26"/>
        <v>47. Detailhandel, met uitzondering van de handel in auto's en motorfietsen</v>
      </c>
      <c r="B1079" s="275">
        <v>47</v>
      </c>
      <c r="C1079" s="5" t="s">
        <v>162</v>
      </c>
      <c r="D1079" s="270"/>
      <c r="E1079" s="70">
        <v>3358.9486657664229</v>
      </c>
      <c r="F1079" s="70">
        <v>3372.7450352191941</v>
      </c>
      <c r="G1079" s="70">
        <v>3460.5695517754098</v>
      </c>
      <c r="H1079" s="70">
        <v>3478.3805896674767</v>
      </c>
      <c r="I1079" s="70">
        <v>3572.5426084459609</v>
      </c>
      <c r="J1079" s="70">
        <v>3748.7994491545473</v>
      </c>
      <c r="K1079" s="69">
        <v>3480.4598951324883</v>
      </c>
      <c r="L1079" s="69">
        <v>3841.4638125146798</v>
      </c>
      <c r="M1079" s="265">
        <v>4124.4889904810298</v>
      </c>
      <c r="N1079" s="70">
        <v>4035.44584739628</v>
      </c>
      <c r="O1079" s="70">
        <v>3948.3097936099939</v>
      </c>
      <c r="P1079" s="70">
        <v>3845.8823881401645</v>
      </c>
      <c r="Q1079" s="70">
        <v>3692.4481664106747</v>
      </c>
      <c r="R1079" s="70">
        <v>3577.2630505074671</v>
      </c>
      <c r="S1079" s="70">
        <v>3477.4747698750366</v>
      </c>
      <c r="T1079" s="265">
        <v>3558.5249426987875</v>
      </c>
      <c r="U1079" s="70">
        <v>4061.9160717471214</v>
      </c>
      <c r="V1079" s="70">
        <v>3963.4978113362858</v>
      </c>
      <c r="W1079" s="70">
        <v>3850.2717264086909</v>
      </c>
      <c r="X1079" s="70">
        <v>3686.6997423771813</v>
      </c>
      <c r="Y1079" s="70">
        <v>3562.0680955184312</v>
      </c>
      <c r="Z1079" s="70">
        <v>3453.3715615446645</v>
      </c>
      <c r="AA1079" s="70">
        <v>3524.3360685215548</v>
      </c>
      <c r="BJ1079" s="275"/>
    </row>
    <row r="1080" spans="1:62" x14ac:dyDescent="0.25">
      <c r="A1080" t="str">
        <f t="shared" si="26"/>
        <v>47. Detailhandel, met uitzondering van de handel in auto's en motorfietsen</v>
      </c>
      <c r="B1080" s="275">
        <v>47</v>
      </c>
      <c r="C1080" s="5" t="s">
        <v>163</v>
      </c>
      <c r="D1080" s="270"/>
      <c r="E1080" s="70">
        <v>2451.4724860381825</v>
      </c>
      <c r="F1080" s="70">
        <v>2441.3200802985298</v>
      </c>
      <c r="G1080" s="70">
        <v>2489.0883437657185</v>
      </c>
      <c r="H1080" s="70">
        <v>2524.7986974298742</v>
      </c>
      <c r="I1080" s="70">
        <v>2588.4866561943381</v>
      </c>
      <c r="J1080" s="70">
        <v>2749.7027921939084</v>
      </c>
      <c r="K1080" s="69">
        <v>2450.3581313563277</v>
      </c>
      <c r="L1080" s="69">
        <v>2639.1256283854914</v>
      </c>
      <c r="M1080" s="265">
        <v>2857.1128275410465</v>
      </c>
      <c r="N1080" s="70">
        <v>2763.0828629953166</v>
      </c>
      <c r="O1080" s="70">
        <v>2819.0445113340011</v>
      </c>
      <c r="P1080" s="70">
        <v>2902.8988125090782</v>
      </c>
      <c r="Q1080" s="70">
        <v>3028.6436065591461</v>
      </c>
      <c r="R1080" s="70">
        <v>3139.3001262149937</v>
      </c>
      <c r="S1080" s="70">
        <v>3214.0691251775042</v>
      </c>
      <c r="T1080" s="265">
        <v>3144.6687885715751</v>
      </c>
      <c r="U1080" s="70">
        <v>2784.8544213823611</v>
      </c>
      <c r="V1080" s="70">
        <v>2833.5997201040573</v>
      </c>
      <c r="W1080" s="70">
        <v>2910.023158376458</v>
      </c>
      <c r="X1080" s="70">
        <v>3027.8942150953126</v>
      </c>
      <c r="Y1080" s="70">
        <v>3130.0649140146033</v>
      </c>
      <c r="Z1080" s="70">
        <v>3195.9773999036979</v>
      </c>
      <c r="AA1080" s="70">
        <v>3118.5404143887304</v>
      </c>
      <c r="BJ1080" s="275"/>
    </row>
    <row r="1081" spans="1:62" x14ac:dyDescent="0.25">
      <c r="A1081" t="str">
        <f t="shared" si="26"/>
        <v>47. Detailhandel, met uitzondering van de handel in auto's en motorfietsen</v>
      </c>
      <c r="B1081" s="275">
        <v>47</v>
      </c>
      <c r="C1081" s="5" t="s">
        <v>164</v>
      </c>
      <c r="D1081" s="270"/>
      <c r="E1081" s="70">
        <v>2462.7793677710342</v>
      </c>
      <c r="F1081" s="70">
        <v>2343.331633856827</v>
      </c>
      <c r="G1081" s="70">
        <v>2239.2513611937325</v>
      </c>
      <c r="H1081" s="70">
        <v>2156.4530365611577</v>
      </c>
      <c r="I1081" s="70">
        <v>2130.5832684026022</v>
      </c>
      <c r="J1081" s="70">
        <v>2203.9283595751003</v>
      </c>
      <c r="K1081" s="69">
        <v>1916.1747225416386</v>
      </c>
      <c r="L1081" s="69">
        <v>2071.1241887629967</v>
      </c>
      <c r="M1081" s="265">
        <v>2313.7518399302844</v>
      </c>
      <c r="N1081" s="70">
        <v>2187.2401000403001</v>
      </c>
      <c r="O1081" s="70">
        <v>2218.4852665349817</v>
      </c>
      <c r="P1081" s="70">
        <v>2231.8425072120685</v>
      </c>
      <c r="Q1081" s="70">
        <v>2242.2184872764797</v>
      </c>
      <c r="R1081" s="70">
        <v>2234.0960126544887</v>
      </c>
      <c r="S1081" s="70">
        <v>2281.0152694072954</v>
      </c>
      <c r="T1081" s="265">
        <v>2327.2134403240243</v>
      </c>
      <c r="U1081" s="70">
        <v>2207.2134532168848</v>
      </c>
      <c r="V1081" s="70">
        <v>2232.7104425454954</v>
      </c>
      <c r="W1081" s="70">
        <v>2240.0998622117836</v>
      </c>
      <c r="X1081" s="70">
        <v>2244.4490093271343</v>
      </c>
      <c r="Y1081" s="70">
        <v>2230.2914908359412</v>
      </c>
      <c r="Z1081" s="70">
        <v>2270.9938923883728</v>
      </c>
      <c r="AA1081" s="70">
        <v>2310.7447227476309</v>
      </c>
      <c r="BJ1081" s="275"/>
    </row>
    <row r="1082" spans="1:62" x14ac:dyDescent="0.25">
      <c r="A1082" t="str">
        <f t="shared" si="26"/>
        <v>47. Detailhandel, met uitzondering van de handel in auto's en motorfietsen</v>
      </c>
      <c r="B1082" s="275">
        <v>47</v>
      </c>
      <c r="C1082" s="5" t="s">
        <v>165</v>
      </c>
      <c r="D1082" s="270"/>
      <c r="E1082" s="70">
        <v>2463.1894068033321</v>
      </c>
      <c r="F1082" s="70">
        <v>2379.7843781654301</v>
      </c>
      <c r="G1082" s="70">
        <v>2354.4919859676243</v>
      </c>
      <c r="H1082" s="70">
        <v>2295.0501390209724</v>
      </c>
      <c r="I1082" s="70">
        <v>2300.4070788627014</v>
      </c>
      <c r="J1082" s="70">
        <v>2338.0153039581105</v>
      </c>
      <c r="K1082" s="69">
        <v>1968.6337396163728</v>
      </c>
      <c r="L1082" s="69">
        <v>2022.0184847848689</v>
      </c>
      <c r="M1082" s="265">
        <v>2159.8621244541259</v>
      </c>
      <c r="N1082" s="70">
        <v>1934.4453232270248</v>
      </c>
      <c r="O1082" s="70">
        <v>1882.6762316653085</v>
      </c>
      <c r="P1082" s="70">
        <v>1859.2641634306767</v>
      </c>
      <c r="Q1082" s="70">
        <v>1871.936877496993</v>
      </c>
      <c r="R1082" s="70">
        <v>1893.9248610421978</v>
      </c>
      <c r="S1082" s="70">
        <v>1906.0389808185826</v>
      </c>
      <c r="T1082" s="265">
        <v>1933.2671325427273</v>
      </c>
      <c r="U1082" s="70">
        <v>1953.8393888190319</v>
      </c>
      <c r="V1082" s="70">
        <v>1896.4265252070097</v>
      </c>
      <c r="W1082" s="70">
        <v>1867.7960800804744</v>
      </c>
      <c r="X1082" s="70">
        <v>1875.458855504771</v>
      </c>
      <c r="Y1082" s="70">
        <v>1892.3744053110754</v>
      </c>
      <c r="Z1082" s="70">
        <v>1899.3459652140095</v>
      </c>
      <c r="AA1082" s="70">
        <v>1921.2865726055636</v>
      </c>
      <c r="BJ1082" s="275"/>
    </row>
    <row r="1083" spans="1:62" x14ac:dyDescent="0.25">
      <c r="A1083" t="str">
        <f t="shared" si="26"/>
        <v>47. Detailhandel, met uitzondering van de handel in auto's en motorfietsen</v>
      </c>
      <c r="B1083" s="275">
        <v>47</v>
      </c>
      <c r="C1083" s="5" t="s">
        <v>166</v>
      </c>
      <c r="D1083" s="266"/>
      <c r="E1083" s="70">
        <v>1776.7737470854622</v>
      </c>
      <c r="F1083" s="70">
        <v>1841.2965972525033</v>
      </c>
      <c r="G1083" s="70">
        <v>1915.7088752872664</v>
      </c>
      <c r="H1083" s="70">
        <v>1950.7467113922057</v>
      </c>
      <c r="I1083" s="70">
        <v>1999.9036506037046</v>
      </c>
      <c r="J1083" s="70">
        <v>2097.5712961047238</v>
      </c>
      <c r="K1083" s="69">
        <v>1734.9593841802412</v>
      </c>
      <c r="L1083" s="69">
        <v>1848.6383505253987</v>
      </c>
      <c r="M1083" s="265">
        <v>2043.091823535337</v>
      </c>
      <c r="N1083" s="70">
        <v>1853.6833871191702</v>
      </c>
      <c r="O1083" s="70">
        <v>1804.09092535786</v>
      </c>
      <c r="P1083" s="70">
        <v>1754.8685674304306</v>
      </c>
      <c r="Q1083" s="70">
        <v>1666.4753590924865</v>
      </c>
      <c r="R1083" s="70">
        <v>1597.895064013665</v>
      </c>
      <c r="S1083" s="70">
        <v>1532.4812598462456</v>
      </c>
      <c r="T1083" s="265">
        <v>1491.4211757723112</v>
      </c>
      <c r="U1083" s="70">
        <v>1876.3264864371954</v>
      </c>
      <c r="V1083" s="70">
        <v>1821.2067577539767</v>
      </c>
      <c r="W1083" s="70">
        <v>1766.7431086200982</v>
      </c>
      <c r="X1083" s="70">
        <v>1673.2301711994289</v>
      </c>
      <c r="Y1083" s="70">
        <v>1600.048052387931</v>
      </c>
      <c r="Z1083" s="70">
        <v>1530.4104498353397</v>
      </c>
      <c r="AA1083" s="70">
        <v>1485.3918436701176</v>
      </c>
      <c r="BJ1083" s="275"/>
    </row>
    <row r="1084" spans="1:62" x14ac:dyDescent="0.25">
      <c r="A1084" t="str">
        <f t="shared" si="26"/>
        <v>47. Detailhandel, met uitzondering van de handel in auto's en motorfietsen</v>
      </c>
      <c r="B1084" s="275">
        <v>47</v>
      </c>
      <c r="C1084" s="5" t="s">
        <v>167</v>
      </c>
      <c r="D1084" s="266"/>
      <c r="E1084" s="70">
        <v>1119.2112734003742</v>
      </c>
      <c r="F1084" s="70">
        <v>1197.8000710137021</v>
      </c>
      <c r="G1084" s="70">
        <v>1313.6763979439434</v>
      </c>
      <c r="H1084" s="70">
        <v>1425.7911915772756</v>
      </c>
      <c r="I1084" s="70">
        <v>1570.2509129905241</v>
      </c>
      <c r="J1084" s="70">
        <v>1783.3785400590386</v>
      </c>
      <c r="K1084" s="69">
        <v>1604.9687275231399</v>
      </c>
      <c r="L1084" s="69">
        <v>1790.3432986695925</v>
      </c>
      <c r="M1084" s="265">
        <v>2082.7551025393536</v>
      </c>
      <c r="N1084" s="70">
        <v>1890.485509741412</v>
      </c>
      <c r="O1084" s="70">
        <v>1852.2443181324586</v>
      </c>
      <c r="P1084" s="70">
        <v>1801.5467733861315</v>
      </c>
      <c r="Q1084" s="70">
        <v>1784.9061680077377</v>
      </c>
      <c r="R1084" s="70">
        <v>1751.8255234877397</v>
      </c>
      <c r="S1084" s="70">
        <v>1726.8440054223961</v>
      </c>
      <c r="T1084" s="265">
        <v>1679.0102147052007</v>
      </c>
      <c r="U1084" s="70">
        <v>1913.3976164697881</v>
      </c>
      <c r="V1084" s="70">
        <v>1869.6405840949271</v>
      </c>
      <c r="W1084" s="70">
        <v>1813.5660505422329</v>
      </c>
      <c r="X1084" s="70">
        <v>1791.9719413871728</v>
      </c>
      <c r="Y1084" s="70">
        <v>1754.0204166258216</v>
      </c>
      <c r="Z1084" s="70">
        <v>1724.3478571691676</v>
      </c>
      <c r="AA1084" s="70">
        <v>1672.0647541911562</v>
      </c>
      <c r="BJ1084" s="275"/>
    </row>
    <row r="1085" spans="1:62" x14ac:dyDescent="0.25">
      <c r="A1085" t="str">
        <f t="shared" si="26"/>
        <v>47. Detailhandel, met uitzondering van de handel in auto's en motorfietsen</v>
      </c>
      <c r="B1085" s="275">
        <v>47</v>
      </c>
      <c r="C1085" s="5" t="s">
        <v>168</v>
      </c>
      <c r="D1085" s="266"/>
      <c r="E1085" s="70">
        <v>774.06096240071224</v>
      </c>
      <c r="F1085" s="70">
        <v>798.21136045872333</v>
      </c>
      <c r="G1085" s="70">
        <v>861.70846937657939</v>
      </c>
      <c r="H1085" s="70">
        <v>953.00873105485971</v>
      </c>
      <c r="I1085" s="70">
        <v>1050.8922285960202</v>
      </c>
      <c r="J1085" s="70">
        <v>1260.9968562665624</v>
      </c>
      <c r="K1085" s="69">
        <v>1317.4547988333481</v>
      </c>
      <c r="L1085" s="69">
        <v>1550.7126641137932</v>
      </c>
      <c r="M1085" s="265">
        <v>1862.4682467055611</v>
      </c>
      <c r="N1085" s="70">
        <v>1938.3817877245672</v>
      </c>
      <c r="O1085" s="70">
        <v>2049.4070665132676</v>
      </c>
      <c r="P1085" s="70">
        <v>2131.9022974152413</v>
      </c>
      <c r="Q1085" s="70">
        <v>2150.7402166667812</v>
      </c>
      <c r="R1085" s="70">
        <v>2152.7895531473332</v>
      </c>
      <c r="S1085" s="70">
        <v>2115.2544322443928</v>
      </c>
      <c r="T1085" s="265">
        <v>2069.5410423963531</v>
      </c>
      <c r="U1085" s="70">
        <v>1949.9665009821081</v>
      </c>
      <c r="V1085" s="70">
        <v>2056.0990809494738</v>
      </c>
      <c r="W1085" s="70">
        <v>2133.0993675331256</v>
      </c>
      <c r="X1085" s="70">
        <v>2146.1482825404378</v>
      </c>
      <c r="Y1085" s="70">
        <v>2142.4037806377137</v>
      </c>
      <c r="Z1085" s="70">
        <v>2099.3765520735437</v>
      </c>
      <c r="AA1085" s="70">
        <v>2048.4706782491912</v>
      </c>
      <c r="BJ1085" s="275"/>
    </row>
    <row r="1086" spans="1:62" x14ac:dyDescent="0.25">
      <c r="A1086" t="str">
        <f t="shared" si="26"/>
        <v>47. Detailhandel, met uitzondering van de handel in auto's en motorfietsen</v>
      </c>
      <c r="B1086" s="275">
        <v>47</v>
      </c>
      <c r="C1086" s="5" t="s">
        <v>169</v>
      </c>
      <c r="D1086" s="266"/>
      <c r="E1086" s="70">
        <v>224.05012189842111</v>
      </c>
      <c r="F1086" s="70">
        <v>219.28649702540406</v>
      </c>
      <c r="G1086" s="70">
        <v>236.61217370546655</v>
      </c>
      <c r="H1086" s="70">
        <v>259.27948792266261</v>
      </c>
      <c r="I1086" s="70">
        <v>301.02490435623554</v>
      </c>
      <c r="J1086" s="70">
        <v>385.99768810266113</v>
      </c>
      <c r="K1086" s="69">
        <v>376.07701244777223</v>
      </c>
      <c r="L1086" s="69">
        <v>478.92692517658475</v>
      </c>
      <c r="M1086" s="265">
        <v>646.50378895481776</v>
      </c>
      <c r="N1086" s="70">
        <v>673.93000484579557</v>
      </c>
      <c r="O1086" s="70">
        <v>739.17703564428382</v>
      </c>
      <c r="P1086" s="70">
        <v>931.6169985654052</v>
      </c>
      <c r="Q1086" s="70">
        <v>1028.2109620639544</v>
      </c>
      <c r="R1086" s="70">
        <v>1127.5161572601071</v>
      </c>
      <c r="S1086" s="70">
        <v>1216.8556320483319</v>
      </c>
      <c r="T1086" s="265">
        <v>1291.063148748837</v>
      </c>
      <c r="U1086" s="70">
        <v>677.51667215080374</v>
      </c>
      <c r="V1086" s="70">
        <v>741.10823636355906</v>
      </c>
      <c r="W1086" s="70">
        <v>931.53367180697853</v>
      </c>
      <c r="X1086" s="70">
        <v>1025.3481756226497</v>
      </c>
      <c r="Y1086" s="70">
        <v>1121.3466425902475</v>
      </c>
      <c r="Z1086" s="70">
        <v>1206.9357439451223</v>
      </c>
      <c r="AA1086" s="70">
        <v>1277.0872162934004</v>
      </c>
      <c r="BJ1086" s="275"/>
    </row>
    <row r="1087" spans="1:62" x14ac:dyDescent="0.25">
      <c r="A1087" t="str">
        <f t="shared" si="26"/>
        <v>47. Detailhandel, met uitzondering van de handel in auto's en motorfietsen</v>
      </c>
      <c r="B1087" s="275">
        <v>47</v>
      </c>
      <c r="C1087" s="5" t="s">
        <v>26</v>
      </c>
      <c r="D1087" s="270"/>
      <c r="E1087" s="70">
        <v>2117.3223576995074</v>
      </c>
      <c r="F1087" s="70">
        <v>2215.2979284978296</v>
      </c>
      <c r="G1087" s="70">
        <v>2411.9970410259893</v>
      </c>
      <c r="H1087" s="70">
        <v>2638.079410554798</v>
      </c>
      <c r="I1087" s="70">
        <v>2922.1680459427798</v>
      </c>
      <c r="J1087" s="70">
        <v>3430.3730844282622</v>
      </c>
      <c r="K1087" s="69">
        <v>3298.50053880426</v>
      </c>
      <c r="L1087" s="69">
        <v>3819.98288795997</v>
      </c>
      <c r="M1087" s="265">
        <v>4591.7271381997325</v>
      </c>
      <c r="N1087" s="70">
        <v>4502.7973023117747</v>
      </c>
      <c r="O1087" s="70">
        <v>4640.8284202900104</v>
      </c>
      <c r="P1087" s="70">
        <v>4865.0660693667778</v>
      </c>
      <c r="Q1087" s="70">
        <v>4963.857346738474</v>
      </c>
      <c r="R1087" s="70">
        <v>5032.1312338951802</v>
      </c>
      <c r="S1087" s="70">
        <v>5058.9540697151206</v>
      </c>
      <c r="T1087" s="265">
        <v>5039.6144058503905</v>
      </c>
      <c r="U1087" s="70">
        <v>4540.8807896027001</v>
      </c>
      <c r="V1087" s="70">
        <v>4666.8479014079594</v>
      </c>
      <c r="W1087" s="70">
        <v>4878.1990898823369</v>
      </c>
      <c r="X1087" s="70">
        <v>4963.4683995502601</v>
      </c>
      <c r="Y1087" s="70">
        <v>5017.7708398537834</v>
      </c>
      <c r="Z1087" s="70">
        <v>5030.6601531878332</v>
      </c>
      <c r="AA1087" s="70">
        <v>4997.6226487337481</v>
      </c>
      <c r="BJ1087" s="275"/>
    </row>
    <row r="1088" spans="1:62" x14ac:dyDescent="0.25">
      <c r="A1088" t="str">
        <f t="shared" si="26"/>
        <v>47. Detailhandel, met uitzondering van de handel in auto's en motorfietsen</v>
      </c>
      <c r="B1088" s="275">
        <v>47</v>
      </c>
      <c r="C1088" s="5" t="s">
        <v>19</v>
      </c>
      <c r="D1088" s="270"/>
      <c r="E1088" s="70">
        <v>28654.350326011259</v>
      </c>
      <c r="F1088" s="70">
        <v>28679.655242754998</v>
      </c>
      <c r="G1088" s="70">
        <v>28853.114028909789</v>
      </c>
      <c r="H1088" s="70">
        <v>28695.096179898574</v>
      </c>
      <c r="I1088" s="70">
        <v>29052.560397369449</v>
      </c>
      <c r="J1088" s="70">
        <v>29877.295529223633</v>
      </c>
      <c r="K1088" s="69">
        <v>26841.521992552254</v>
      </c>
      <c r="L1088" s="69">
        <v>28452.045070257336</v>
      </c>
      <c r="M1088" s="265">
        <v>30317.549742328218</v>
      </c>
      <c r="N1088" s="70">
        <v>28316.692374315007</v>
      </c>
      <c r="O1088" s="70">
        <v>28652.244391675085</v>
      </c>
      <c r="P1088" s="70">
        <v>28946.625112274392</v>
      </c>
      <c r="Q1088" s="70">
        <v>29259.237781736072</v>
      </c>
      <c r="R1088" s="70">
        <v>29572.523588329768</v>
      </c>
      <c r="S1088" s="70">
        <v>29855.531197081</v>
      </c>
      <c r="T1088" s="265">
        <v>30146.782471969549</v>
      </c>
      <c r="U1088" s="70">
        <v>28508.756682460735</v>
      </c>
      <c r="V1088" s="70">
        <v>28767.330925372466</v>
      </c>
      <c r="W1088" s="70">
        <v>28983.357685655992</v>
      </c>
      <c r="X1088" s="70">
        <v>29216.099040909772</v>
      </c>
      <c r="Y1088" s="70">
        <v>29448.044304421444</v>
      </c>
      <c r="Z1088" s="70">
        <v>29648.657784018207</v>
      </c>
      <c r="AA1088" s="70">
        <v>29856.090325188179</v>
      </c>
      <c r="BJ1088" s="275"/>
    </row>
    <row r="1089" spans="1:62" x14ac:dyDescent="0.25">
      <c r="A1089" t="str">
        <f t="shared" si="26"/>
        <v>47. Detailhandel, met uitzondering van de handel in auto's en motorfietsen</v>
      </c>
      <c r="B1089" s="275">
        <v>47</v>
      </c>
      <c r="C1089" s="5" t="s">
        <v>20</v>
      </c>
      <c r="D1089" s="270"/>
      <c r="E1089" s="267">
        <v>7.3891829115297999E-2</v>
      </c>
      <c r="F1089" s="267">
        <v>7.724283676866911E-2</v>
      </c>
      <c r="G1089" s="267">
        <v>8.3595726915620075E-2</v>
      </c>
      <c r="H1089" s="267">
        <v>9.1934851656040789E-2</v>
      </c>
      <c r="I1089" s="267">
        <v>0.10058211758187641</v>
      </c>
      <c r="J1089" s="267">
        <v>0.11481538150174736</v>
      </c>
      <c r="K1089" s="333">
        <v>0.12288798450846038</v>
      </c>
      <c r="L1089" s="333">
        <v>0.13426039775092413</v>
      </c>
      <c r="M1089" s="268">
        <v>0.15145442745951651</v>
      </c>
      <c r="N1089" s="267">
        <v>0.15901565206803922</v>
      </c>
      <c r="O1089" s="267">
        <v>0.16197085145757043</v>
      </c>
      <c r="P1089" s="267">
        <v>0.16807023445727418</v>
      </c>
      <c r="Q1089" s="267">
        <v>0.16965094524222249</v>
      </c>
      <c r="R1089" s="267">
        <v>0.17016238803106457</v>
      </c>
      <c r="S1089" s="267">
        <v>0.16944779968308649</v>
      </c>
      <c r="T1089" s="268">
        <v>0.1671692297689221</v>
      </c>
      <c r="U1089" s="267">
        <v>0.15928021134630393</v>
      </c>
      <c r="V1089" s="267">
        <v>0.16222735134916016</v>
      </c>
      <c r="W1089" s="267">
        <v>0.16831035047042123</v>
      </c>
      <c r="X1089" s="267">
        <v>0.16988812889086169</v>
      </c>
      <c r="Y1089" s="267">
        <v>0.17039402644135507</v>
      </c>
      <c r="Z1089" s="267">
        <v>0.16967581432639278</v>
      </c>
      <c r="AA1089" s="267">
        <v>0.16739039151812482</v>
      </c>
      <c r="BJ1089" s="275"/>
    </row>
    <row r="1090" spans="1:62" x14ac:dyDescent="0.25">
      <c r="A1090" t="str">
        <f t="shared" si="26"/>
        <v>47. Detailhandel, met uitzondering van de handel in auto's en motorfietsen</v>
      </c>
      <c r="B1090" s="275">
        <v>47</v>
      </c>
      <c r="C1090" s="5" t="s">
        <v>29</v>
      </c>
      <c r="D1090" s="270"/>
      <c r="E1090" s="70">
        <v>28654.350326011259</v>
      </c>
      <c r="F1090" s="70">
        <v>28679.655242754998</v>
      </c>
      <c r="G1090" s="70">
        <v>28853.114028909789</v>
      </c>
      <c r="H1090" s="70">
        <v>28695.096179898574</v>
      </c>
      <c r="I1090" s="70">
        <v>29052.560397369449</v>
      </c>
      <c r="J1090" s="70">
        <v>28219.295529223633</v>
      </c>
      <c r="K1090" s="69">
        <v>26841.521992552254</v>
      </c>
      <c r="L1090" s="69">
        <v>28452.045070257336</v>
      </c>
      <c r="M1090" s="265">
        <v>28128.977525114355</v>
      </c>
      <c r="N1090" s="70">
        <v>28316.692374315007</v>
      </c>
      <c r="O1090" s="70">
        <v>28652.244391675085</v>
      </c>
      <c r="P1090" s="70">
        <v>28946.625112274392</v>
      </c>
      <c r="Q1090" s="70">
        <v>29259.237781736072</v>
      </c>
      <c r="R1090" s="70">
        <v>29572.523588329768</v>
      </c>
      <c r="S1090" s="70">
        <v>29855.531197081</v>
      </c>
      <c r="T1090" s="265">
        <v>30146.782471969549</v>
      </c>
      <c r="U1090" s="70">
        <v>28508.756682460735</v>
      </c>
      <c r="V1090" s="70">
        <v>28767.330925372466</v>
      </c>
      <c r="W1090" s="70">
        <v>28983.357685655992</v>
      </c>
      <c r="X1090" s="70">
        <v>29216.099040909772</v>
      </c>
      <c r="Y1090" s="70">
        <v>29448.044304421444</v>
      </c>
      <c r="Z1090" s="70">
        <v>29648.657784018207</v>
      </c>
      <c r="AA1090" s="70">
        <v>29856.090325188179</v>
      </c>
      <c r="BJ1090" s="275"/>
    </row>
    <row r="1091" spans="1:62" x14ac:dyDescent="0.25">
      <c r="A1091" t="str">
        <f t="shared" ref="A1091:A1154" si="27">VLOOKUP(B1091,$AU$3:$AV$70,2)</f>
        <v>49. Vervoer te land en vervoer via pijpleidingen</v>
      </c>
      <c r="B1091" s="275">
        <v>49</v>
      </c>
      <c r="C1091" s="5" t="s">
        <v>25</v>
      </c>
      <c r="D1091" s="70">
        <v>65147</v>
      </c>
      <c r="E1091" s="70">
        <v>64466</v>
      </c>
      <c r="F1091" s="70">
        <v>64302</v>
      </c>
      <c r="G1091" s="70">
        <v>65464</v>
      </c>
      <c r="H1091" s="70">
        <v>65778</v>
      </c>
      <c r="I1091" s="70">
        <v>66824</v>
      </c>
      <c r="J1091" s="70">
        <v>68045</v>
      </c>
      <c r="K1091" s="69">
        <v>68719</v>
      </c>
      <c r="L1091" s="69">
        <v>70083</v>
      </c>
      <c r="M1091" s="265">
        <v>71199.896214636188</v>
      </c>
      <c r="N1091" s="70">
        <v>71906.239354070683</v>
      </c>
      <c r="O1091" s="70">
        <v>72619.589815947533</v>
      </c>
      <c r="P1091" s="70">
        <v>73340.017116858449</v>
      </c>
      <c r="Q1091" s="70">
        <v>74067.591463039367</v>
      </c>
      <c r="R1091" s="70">
        <v>74802.383757211239</v>
      </c>
      <c r="S1091" s="70">
        <v>75544.46560549071</v>
      </c>
      <c r="T1091" s="265">
        <v>76293.909324366788</v>
      </c>
      <c r="U1091" s="70">
        <v>71343.192836660615</v>
      </c>
      <c r="V1091" s="70">
        <v>71486.777856884684</v>
      </c>
      <c r="W1091" s="70">
        <v>71630.65185573748</v>
      </c>
      <c r="X1091" s="70">
        <v>71774.815414816185</v>
      </c>
      <c r="Y1091" s="70">
        <v>71919.269116888521</v>
      </c>
      <c r="Z1091" s="70">
        <v>72064.013545895155</v>
      </c>
      <c r="AA1091" s="70">
        <v>72209.049286951849</v>
      </c>
      <c r="BJ1091" s="275"/>
    </row>
    <row r="1092" spans="1:62" x14ac:dyDescent="0.25">
      <c r="A1092" t="str">
        <f t="shared" si="27"/>
        <v>49. Vervoer te land en vervoer via pijpleidingen</v>
      </c>
      <c r="B1092" s="275">
        <v>49</v>
      </c>
      <c r="C1092" s="5" t="s">
        <v>154</v>
      </c>
      <c r="D1092" s="266"/>
      <c r="E1092" s="70">
        <v>-681</v>
      </c>
      <c r="F1092" s="70">
        <v>-164</v>
      </c>
      <c r="G1092" s="70">
        <v>1162</v>
      </c>
      <c r="H1092" s="70">
        <v>314</v>
      </c>
      <c r="I1092" s="70">
        <v>1046</v>
      </c>
      <c r="J1092" s="70">
        <v>1221</v>
      </c>
      <c r="K1092" s="69">
        <v>674</v>
      </c>
      <c r="L1092" s="69">
        <v>1364</v>
      </c>
      <c r="M1092" s="265">
        <v>1116.8962146361882</v>
      </c>
      <c r="N1092" s="70">
        <v>706.34313943449524</v>
      </c>
      <c r="O1092" s="70">
        <v>713.35046187684929</v>
      </c>
      <c r="P1092" s="70">
        <v>720.42730091091653</v>
      </c>
      <c r="Q1092" s="70">
        <v>727.57434618091793</v>
      </c>
      <c r="R1092" s="70">
        <v>734.79229417187162</v>
      </c>
      <c r="S1092" s="70">
        <v>742.08184827947116</v>
      </c>
      <c r="T1092" s="265">
        <v>749.44371887607849</v>
      </c>
      <c r="U1092" s="70">
        <v>143.29662202442705</v>
      </c>
      <c r="V1092" s="70">
        <v>143.58502022406901</v>
      </c>
      <c r="W1092" s="70">
        <v>143.87399885279592</v>
      </c>
      <c r="X1092" s="70">
        <v>144.16355907870457</v>
      </c>
      <c r="Y1092" s="70">
        <v>144.45370207233645</v>
      </c>
      <c r="Z1092" s="70">
        <v>144.74442900663416</v>
      </c>
      <c r="AA1092" s="70">
        <v>145.03574105669395</v>
      </c>
      <c r="BJ1092" s="275"/>
    </row>
    <row r="1093" spans="1:62" x14ac:dyDescent="0.25">
      <c r="A1093" t="str">
        <f t="shared" si="27"/>
        <v>49. Vervoer te land en vervoer via pijpleidingen</v>
      </c>
      <c r="B1093" s="275">
        <v>49</v>
      </c>
      <c r="C1093" s="5" t="s">
        <v>155</v>
      </c>
      <c r="D1093" s="266"/>
      <c r="E1093" s="267">
        <v>0.98954671742367262</v>
      </c>
      <c r="F1093" s="267">
        <v>0.99745602333012751</v>
      </c>
      <c r="G1093" s="267">
        <v>1.01807097757457</v>
      </c>
      <c r="H1093" s="267">
        <v>1.0047965293901993</v>
      </c>
      <c r="I1093" s="267">
        <v>1.0159019733041443</v>
      </c>
      <c r="J1093" s="267">
        <v>1.0182718783670537</v>
      </c>
      <c r="K1093" s="333">
        <v>1.0099052097876404</v>
      </c>
      <c r="L1093" s="333">
        <v>1.0198489500720325</v>
      </c>
      <c r="M1093" s="268">
        <v>1.0159367637606294</v>
      </c>
      <c r="N1093" s="267">
        <v>1.0099205641719642</v>
      </c>
      <c r="O1093" s="267">
        <v>1.0099205641719666</v>
      </c>
      <c r="P1093" s="267">
        <v>1.0099205641719655</v>
      </c>
      <c r="Q1093" s="267">
        <v>1.0099205641719666</v>
      </c>
      <c r="R1093" s="267">
        <v>1.0099205641719637</v>
      </c>
      <c r="S1093" s="267">
        <v>1.0099205641719664</v>
      </c>
      <c r="T1093" s="268">
        <v>1.0099205641719651</v>
      </c>
      <c r="U1093" s="267">
        <v>1.0020125959396409</v>
      </c>
      <c r="V1093" s="267">
        <v>1.0020125959396406</v>
      </c>
      <c r="W1093" s="267">
        <v>1.0020125959396411</v>
      </c>
      <c r="X1093" s="267">
        <v>1.0020125959396411</v>
      </c>
      <c r="Y1093" s="267">
        <v>1.0020125959396409</v>
      </c>
      <c r="Z1093" s="267">
        <v>1.0020125959396415</v>
      </c>
      <c r="AA1093" s="267">
        <v>1.0020125959396409</v>
      </c>
      <c r="BJ1093" s="275"/>
    </row>
    <row r="1094" spans="1:62" x14ac:dyDescent="0.25">
      <c r="A1094" t="str">
        <f t="shared" si="27"/>
        <v>49. Vervoer te land en vervoer via pijpleidingen</v>
      </c>
      <c r="B1094" s="275">
        <v>49</v>
      </c>
      <c r="C1094" s="5" t="s">
        <v>8</v>
      </c>
      <c r="D1094" s="70">
        <v>115</v>
      </c>
      <c r="E1094" s="70">
        <v>83</v>
      </c>
      <c r="F1094" s="70">
        <v>98</v>
      </c>
      <c r="G1094" s="70">
        <v>105</v>
      </c>
      <c r="H1094" s="70">
        <v>129</v>
      </c>
      <c r="I1094" s="70">
        <v>148</v>
      </c>
      <c r="J1094" s="70">
        <v>162</v>
      </c>
      <c r="K1094" s="69">
        <v>128</v>
      </c>
      <c r="L1094" s="69">
        <v>182</v>
      </c>
      <c r="M1094" s="265">
        <v>149.21641709522441</v>
      </c>
      <c r="N1094" s="70">
        <v>153.7815154090035</v>
      </c>
      <c r="O1094" s="70">
        <v>153.17891976333991</v>
      </c>
      <c r="P1094" s="70">
        <v>156.73700592798804</v>
      </c>
      <c r="Q1094" s="70">
        <v>159.68936098475081</v>
      </c>
      <c r="R1094" s="70">
        <v>162.76968126362343</v>
      </c>
      <c r="S1094" s="70">
        <v>164.3091493873016</v>
      </c>
      <c r="T1094" s="265">
        <v>161.89249552487087</v>
      </c>
      <c r="U1094" s="70">
        <v>152.57736195207309</v>
      </c>
      <c r="V1094" s="70">
        <v>150.7894417640282</v>
      </c>
      <c r="W1094" s="70">
        <v>153.08387352363471</v>
      </c>
      <c r="X1094" s="70">
        <v>154.74614716086609</v>
      </c>
      <c r="Y1094" s="70">
        <v>156.49603559245099</v>
      </c>
      <c r="Z1094" s="70">
        <v>156.73916907422566</v>
      </c>
      <c r="AA1094" s="70">
        <v>153.22459278947292</v>
      </c>
      <c r="BJ1094" s="275"/>
    </row>
    <row r="1095" spans="1:62" x14ac:dyDescent="0.25">
      <c r="A1095" t="str">
        <f t="shared" si="27"/>
        <v>49. Vervoer te land en vervoer via pijpleidingen</v>
      </c>
      <c r="B1095" s="275">
        <v>49</v>
      </c>
      <c r="C1095" s="5" t="s">
        <v>9</v>
      </c>
      <c r="D1095" s="70">
        <v>2217</v>
      </c>
      <c r="E1095" s="70">
        <v>2153</v>
      </c>
      <c r="F1095" s="70">
        <v>2125</v>
      </c>
      <c r="G1095" s="70">
        <v>2189</v>
      </c>
      <c r="H1095" s="70">
        <v>2310</v>
      </c>
      <c r="I1095" s="70">
        <v>2299</v>
      </c>
      <c r="J1095" s="70">
        <v>2330</v>
      </c>
      <c r="K1095" s="69">
        <v>2407</v>
      </c>
      <c r="L1095" s="69">
        <v>2510</v>
      </c>
      <c r="M1095" s="265">
        <v>2665.1349627268778</v>
      </c>
      <c r="N1095" s="70">
        <v>2746.67158826168</v>
      </c>
      <c r="O1095" s="70">
        <v>2735.9087060339143</v>
      </c>
      <c r="P1095" s="70">
        <v>2799.4592189224991</v>
      </c>
      <c r="Q1095" s="70">
        <v>2852.1908475015489</v>
      </c>
      <c r="R1095" s="70">
        <v>2907.2080462215868</v>
      </c>
      <c r="S1095" s="70">
        <v>2934.704285578413</v>
      </c>
      <c r="T1095" s="265">
        <v>2891.5407461572586</v>
      </c>
      <c r="U1095" s="70">
        <v>2725.1643604309402</v>
      </c>
      <c r="V1095" s="70">
        <v>2693.2305511592517</v>
      </c>
      <c r="W1095" s="70">
        <v>2734.2110975438754</v>
      </c>
      <c r="X1095" s="70">
        <v>2763.900750160165</v>
      </c>
      <c r="Y1095" s="70">
        <v>2795.155279190385</v>
      </c>
      <c r="Z1095" s="70">
        <v>2799.4978545952999</v>
      </c>
      <c r="AA1095" s="70">
        <v>2736.7244659963253</v>
      </c>
      <c r="BJ1095" s="275"/>
    </row>
    <row r="1096" spans="1:62" x14ac:dyDescent="0.25">
      <c r="A1096" t="str">
        <f t="shared" si="27"/>
        <v>49. Vervoer te land en vervoer via pijpleidingen</v>
      </c>
      <c r="B1096" s="275">
        <v>49</v>
      </c>
      <c r="C1096" s="5" t="s">
        <v>10</v>
      </c>
      <c r="D1096" s="70">
        <v>4876</v>
      </c>
      <c r="E1096" s="70">
        <v>4811</v>
      </c>
      <c r="F1096" s="70">
        <v>4831</v>
      </c>
      <c r="G1096" s="70">
        <v>4994</v>
      </c>
      <c r="H1096" s="70">
        <v>5187</v>
      </c>
      <c r="I1096" s="70">
        <v>5204</v>
      </c>
      <c r="J1096" s="70">
        <v>5156</v>
      </c>
      <c r="K1096" s="69">
        <v>5066</v>
      </c>
      <c r="L1096" s="69">
        <v>5177</v>
      </c>
      <c r="M1096" s="265">
        <v>5878.088806302484</v>
      </c>
      <c r="N1096" s="70">
        <v>6057.9219226597197</v>
      </c>
      <c r="O1096" s="70">
        <v>6034.1838461902817</v>
      </c>
      <c r="P1096" s="70">
        <v>6174.3476891736627</v>
      </c>
      <c r="Q1096" s="70">
        <v>6290.6499402879826</v>
      </c>
      <c r="R1096" s="70">
        <v>6411.9931309605809</v>
      </c>
      <c r="S1096" s="70">
        <v>6472.6374656900316</v>
      </c>
      <c r="T1096" s="265">
        <v>6377.4381150153904</v>
      </c>
      <c r="U1096" s="70">
        <v>6010.4866531763601</v>
      </c>
      <c r="V1096" s="70">
        <v>5940.0550354730485</v>
      </c>
      <c r="W1096" s="70">
        <v>6030.4396855371297</v>
      </c>
      <c r="X1096" s="70">
        <v>6095.921703201353</v>
      </c>
      <c r="Y1096" s="70">
        <v>6164.8551342688806</v>
      </c>
      <c r="Z1096" s="70">
        <v>6174.432902087452</v>
      </c>
      <c r="AA1096" s="70">
        <v>6035.9830456945238</v>
      </c>
      <c r="BJ1096" s="275"/>
    </row>
    <row r="1097" spans="1:62" x14ac:dyDescent="0.25">
      <c r="A1097" t="str">
        <f t="shared" si="27"/>
        <v>49. Vervoer te land en vervoer via pijpleidingen</v>
      </c>
      <c r="B1097" s="275">
        <v>49</v>
      </c>
      <c r="C1097" s="5" t="s">
        <v>11</v>
      </c>
      <c r="D1097" s="70">
        <v>6722</v>
      </c>
      <c r="E1097" s="70">
        <v>6515</v>
      </c>
      <c r="F1097" s="70">
        <v>6284</v>
      </c>
      <c r="G1097" s="70">
        <v>6255</v>
      </c>
      <c r="H1097" s="70">
        <v>6432</v>
      </c>
      <c r="I1097" s="70">
        <v>6588</v>
      </c>
      <c r="J1097" s="70">
        <v>6786</v>
      </c>
      <c r="K1097" s="69">
        <v>6739</v>
      </c>
      <c r="L1097" s="69">
        <v>6791</v>
      </c>
      <c r="M1097" s="265">
        <v>6786.2156166809818</v>
      </c>
      <c r="N1097" s="70">
        <v>6844.410606313857</v>
      </c>
      <c r="O1097" s="70">
        <v>7062.1783272031198</v>
      </c>
      <c r="P1097" s="70">
        <v>7290.7082673332952</v>
      </c>
      <c r="Q1097" s="70">
        <v>7500.7438255146371</v>
      </c>
      <c r="R1097" s="70">
        <v>7734.8962812993741</v>
      </c>
      <c r="S1097" s="70">
        <v>7870.5619070402317</v>
      </c>
      <c r="T1097" s="265">
        <v>7974.7387168360983</v>
      </c>
      <c r="U1097" s="70">
        <v>6790.8169044289061</v>
      </c>
      <c r="V1097" s="70">
        <v>6952.0135619329521</v>
      </c>
      <c r="W1097" s="70">
        <v>7120.7807989323919</v>
      </c>
      <c r="X1097" s="70">
        <v>7268.5569074942368</v>
      </c>
      <c r="Y1097" s="70">
        <v>7436.7695159495634</v>
      </c>
      <c r="Z1097" s="70">
        <v>7507.9527710833308</v>
      </c>
      <c r="AA1097" s="70">
        <v>7547.7624118897475</v>
      </c>
      <c r="BJ1097" s="275"/>
    </row>
    <row r="1098" spans="1:62" x14ac:dyDescent="0.25">
      <c r="A1098" t="str">
        <f t="shared" si="27"/>
        <v>49. Vervoer te land en vervoer via pijpleidingen</v>
      </c>
      <c r="B1098" s="275">
        <v>49</v>
      </c>
      <c r="C1098" s="5" t="s">
        <v>12</v>
      </c>
      <c r="D1098" s="70">
        <v>7343</v>
      </c>
      <c r="E1098" s="70">
        <v>7410</v>
      </c>
      <c r="F1098" s="70">
        <v>7651</v>
      </c>
      <c r="G1098" s="70">
        <v>7867</v>
      </c>
      <c r="H1098" s="70">
        <v>7889</v>
      </c>
      <c r="I1098" s="70">
        <v>7997</v>
      </c>
      <c r="J1098" s="70">
        <v>8018</v>
      </c>
      <c r="K1098" s="69">
        <v>7890</v>
      </c>
      <c r="L1098" s="69">
        <v>7906</v>
      </c>
      <c r="M1098" s="265">
        <v>7928.6239433769724</v>
      </c>
      <c r="N1098" s="70">
        <v>8076.256675118977</v>
      </c>
      <c r="O1098" s="70">
        <v>8070.0931243049845</v>
      </c>
      <c r="P1098" s="70">
        <v>8042.8318047220764</v>
      </c>
      <c r="Q1098" s="70">
        <v>8021.0115153881598</v>
      </c>
      <c r="R1098" s="70">
        <v>8015.3605665299829</v>
      </c>
      <c r="S1098" s="70">
        <v>8084.0960520230155</v>
      </c>
      <c r="T1098" s="265">
        <v>8341.3066832897803</v>
      </c>
      <c r="U1098" s="70">
        <v>8013.0172645270131</v>
      </c>
      <c r="V1098" s="70">
        <v>7944.2056327185801</v>
      </c>
      <c r="W1098" s="70">
        <v>7855.3742906868038</v>
      </c>
      <c r="X1098" s="70">
        <v>7772.7196144130812</v>
      </c>
      <c r="Y1098" s="70">
        <v>7706.4238423764518</v>
      </c>
      <c r="Z1098" s="70">
        <v>7711.6490629720183</v>
      </c>
      <c r="AA1098" s="70">
        <v>7894.7039251911083</v>
      </c>
      <c r="BJ1098" s="275"/>
    </row>
    <row r="1099" spans="1:62" x14ac:dyDescent="0.25">
      <c r="A1099" t="str">
        <f t="shared" si="27"/>
        <v>49. Vervoer te land en vervoer via pijpleidingen</v>
      </c>
      <c r="B1099" s="275">
        <v>49</v>
      </c>
      <c r="C1099" s="5" t="s">
        <v>13</v>
      </c>
      <c r="D1099" s="70">
        <v>8526</v>
      </c>
      <c r="E1099" s="70">
        <v>8332</v>
      </c>
      <c r="F1099" s="70">
        <v>8199</v>
      </c>
      <c r="G1099" s="70">
        <v>8328</v>
      </c>
      <c r="H1099" s="70">
        <v>8269</v>
      </c>
      <c r="I1099" s="70">
        <v>8526</v>
      </c>
      <c r="J1099" s="70">
        <v>8829</v>
      </c>
      <c r="K1099" s="69">
        <v>9025</v>
      </c>
      <c r="L1099" s="69">
        <v>9287</v>
      </c>
      <c r="M1099" s="265">
        <v>9396.6961822080193</v>
      </c>
      <c r="N1099" s="70">
        <v>9389.8775662943626</v>
      </c>
      <c r="O1099" s="70">
        <v>9383.9834056686195</v>
      </c>
      <c r="P1099" s="70">
        <v>9380.6380608768413</v>
      </c>
      <c r="Q1099" s="70">
        <v>9337.9645178410829</v>
      </c>
      <c r="R1099" s="70">
        <v>9364.6861951124993</v>
      </c>
      <c r="S1099" s="70">
        <v>9539.0587236577521</v>
      </c>
      <c r="T1099" s="265">
        <v>9531.7788072898074</v>
      </c>
      <c r="U1099" s="70">
        <v>9316.3521266370844</v>
      </c>
      <c r="V1099" s="70">
        <v>9237.6001962270548</v>
      </c>
      <c r="W1099" s="70">
        <v>9161.9997586405334</v>
      </c>
      <c r="X1099" s="70">
        <v>9048.9060921145374</v>
      </c>
      <c r="Y1099" s="70">
        <v>9003.742298474257</v>
      </c>
      <c r="Z1099" s="70">
        <v>9099.579321490346</v>
      </c>
      <c r="AA1099" s="70">
        <v>9021.4368588933958</v>
      </c>
      <c r="BJ1099" s="275"/>
    </row>
    <row r="1100" spans="1:62" x14ac:dyDescent="0.25">
      <c r="A1100" t="str">
        <f t="shared" si="27"/>
        <v>49. Vervoer te land en vervoer via pijpleidingen</v>
      </c>
      <c r="B1100" s="275">
        <v>49</v>
      </c>
      <c r="C1100" s="5" t="s">
        <v>14</v>
      </c>
      <c r="D1100" s="70">
        <v>9454</v>
      </c>
      <c r="E1100" s="70">
        <v>9406</v>
      </c>
      <c r="F1100" s="70">
        <v>9303</v>
      </c>
      <c r="G1100" s="70">
        <v>9431</v>
      </c>
      <c r="H1100" s="70">
        <v>9526</v>
      </c>
      <c r="I1100" s="70">
        <v>9547</v>
      </c>
      <c r="J1100" s="70">
        <v>9551</v>
      </c>
      <c r="K1100" s="69">
        <v>9534</v>
      </c>
      <c r="L1100" s="69">
        <v>9621</v>
      </c>
      <c r="M1100" s="265">
        <v>9742.0033144401095</v>
      </c>
      <c r="N1100" s="70">
        <v>10084.632309389563</v>
      </c>
      <c r="O1100" s="70">
        <v>10376.307604713651</v>
      </c>
      <c r="P1100" s="70">
        <v>10692.168019942315</v>
      </c>
      <c r="Q1100" s="70">
        <v>10969.096442852278</v>
      </c>
      <c r="R1100" s="70">
        <v>11098.661211028488</v>
      </c>
      <c r="S1100" s="70">
        <v>11090.607581701077</v>
      </c>
      <c r="T1100" s="265">
        <v>11083.645848487615</v>
      </c>
      <c r="U1100" s="70">
        <v>10005.666740446315</v>
      </c>
      <c r="V1100" s="70">
        <v>10214.444870769199</v>
      </c>
      <c r="W1100" s="70">
        <v>10442.961361724119</v>
      </c>
      <c r="X1100" s="70">
        <v>10629.546025482889</v>
      </c>
      <c r="Y1100" s="70">
        <v>10670.884567848809</v>
      </c>
      <c r="Z1100" s="70">
        <v>10579.645889265839</v>
      </c>
      <c r="AA1100" s="70">
        <v>10490.215227402807</v>
      </c>
      <c r="BJ1100" s="275"/>
    </row>
    <row r="1101" spans="1:62" x14ac:dyDescent="0.25">
      <c r="A1101" t="str">
        <f t="shared" si="27"/>
        <v>49. Vervoer te land en vervoer via pijpleidingen</v>
      </c>
      <c r="B1101" s="275">
        <v>49</v>
      </c>
      <c r="C1101" s="5" t="s">
        <v>15</v>
      </c>
      <c r="D1101" s="70">
        <v>11553</v>
      </c>
      <c r="E1101" s="70">
        <v>10924</v>
      </c>
      <c r="F1101" s="70">
        <v>10431</v>
      </c>
      <c r="G1101" s="70">
        <v>10197</v>
      </c>
      <c r="H1101" s="70">
        <v>10067</v>
      </c>
      <c r="I1101" s="70">
        <v>10072</v>
      </c>
      <c r="J1101" s="70">
        <v>10286</v>
      </c>
      <c r="K1101" s="69">
        <v>10453</v>
      </c>
      <c r="L1101" s="69">
        <v>10536</v>
      </c>
      <c r="M1101" s="265">
        <v>10615.798821519107</v>
      </c>
      <c r="N1101" s="70">
        <v>10530.875098122182</v>
      </c>
      <c r="O1101" s="70">
        <v>10436.560114596259</v>
      </c>
      <c r="P1101" s="70">
        <v>10481.215825571988</v>
      </c>
      <c r="Q1101" s="70">
        <v>10606.979213096791</v>
      </c>
      <c r="R1101" s="70">
        <v>10752.72483799554</v>
      </c>
      <c r="S1101" s="70">
        <v>11129.977197547196</v>
      </c>
      <c r="T1101" s="265">
        <v>11452.09564654689</v>
      </c>
      <c r="U1101" s="70">
        <v>10448.415319909023</v>
      </c>
      <c r="V1101" s="70">
        <v>10273.75748600449</v>
      </c>
      <c r="W1101" s="70">
        <v>10236.925914949301</v>
      </c>
      <c r="X1101" s="70">
        <v>10278.638201820298</v>
      </c>
      <c r="Y1101" s="70">
        <v>10338.281649869223</v>
      </c>
      <c r="Z1101" s="70">
        <v>10617.201685139058</v>
      </c>
      <c r="AA1101" s="70">
        <v>10838.937816970418</v>
      </c>
      <c r="BJ1101" s="275"/>
    </row>
    <row r="1102" spans="1:62" x14ac:dyDescent="0.25">
      <c r="A1102" t="str">
        <f t="shared" si="27"/>
        <v>49. Vervoer te land en vervoer via pijpleidingen</v>
      </c>
      <c r="B1102" s="275">
        <v>49</v>
      </c>
      <c r="C1102" s="5" t="s">
        <v>16</v>
      </c>
      <c r="D1102" s="70">
        <v>9881</v>
      </c>
      <c r="E1102" s="70">
        <v>10051</v>
      </c>
      <c r="F1102" s="70">
        <v>10342</v>
      </c>
      <c r="G1102" s="70">
        <v>10668</v>
      </c>
      <c r="H1102" s="70">
        <v>10428</v>
      </c>
      <c r="I1102" s="70">
        <v>10426</v>
      </c>
      <c r="J1102" s="70">
        <v>10535</v>
      </c>
      <c r="K1102" s="69">
        <v>10482</v>
      </c>
      <c r="L1102" s="69">
        <v>10456</v>
      </c>
      <c r="M1102" s="265">
        <v>10289.882866973219</v>
      </c>
      <c r="N1102" s="70">
        <v>10177.350439107189</v>
      </c>
      <c r="O1102" s="70">
        <v>10180.299025031429</v>
      </c>
      <c r="P1102" s="70">
        <v>10132.872404702543</v>
      </c>
      <c r="Q1102" s="70">
        <v>10124.058917352244</v>
      </c>
      <c r="R1102" s="70">
        <v>10200.592601935392</v>
      </c>
      <c r="S1102" s="70">
        <v>10108.492550147334</v>
      </c>
      <c r="T1102" s="265">
        <v>10027.081343222279</v>
      </c>
      <c r="U1102" s="70">
        <v>10097.658860564396</v>
      </c>
      <c r="V1102" s="70">
        <v>10021.493880143948</v>
      </c>
      <c r="W1102" s="70">
        <v>9896.7014742216979</v>
      </c>
      <c r="X1102" s="70">
        <v>9810.6667935096903</v>
      </c>
      <c r="Y1102" s="70">
        <v>9807.430293551437</v>
      </c>
      <c r="Z1102" s="70">
        <v>9642.7784381527526</v>
      </c>
      <c r="AA1102" s="70">
        <v>9490.2203508631428</v>
      </c>
      <c r="BJ1102" s="275"/>
    </row>
    <row r="1103" spans="1:62" x14ac:dyDescent="0.25">
      <c r="A1103" t="str">
        <f t="shared" si="27"/>
        <v>49. Vervoer te land en vervoer via pijpleidingen</v>
      </c>
      <c r="B1103" s="275">
        <v>49</v>
      </c>
      <c r="C1103" s="5" t="s">
        <v>17</v>
      </c>
      <c r="D1103" s="70">
        <v>3300</v>
      </c>
      <c r="E1103" s="70">
        <v>3455</v>
      </c>
      <c r="F1103" s="70">
        <v>3629</v>
      </c>
      <c r="G1103" s="70">
        <v>3921</v>
      </c>
      <c r="H1103" s="70">
        <v>4142</v>
      </c>
      <c r="I1103" s="70">
        <v>4507</v>
      </c>
      <c r="J1103" s="70">
        <v>4808</v>
      </c>
      <c r="K1103" s="69">
        <v>5147</v>
      </c>
      <c r="L1103" s="69">
        <v>5523</v>
      </c>
      <c r="M1103" s="265">
        <v>5552.2261537758986</v>
      </c>
      <c r="N1103" s="70">
        <v>5503.7164509701561</v>
      </c>
      <c r="O1103" s="70">
        <v>5421.4489986712342</v>
      </c>
      <c r="P1103" s="70">
        <v>5288.2865673322603</v>
      </c>
      <c r="Q1103" s="70">
        <v>5086.2090548948663</v>
      </c>
      <c r="R1103" s="70">
        <v>5008.9146906211618</v>
      </c>
      <c r="S1103" s="70">
        <v>4959.3107427560381</v>
      </c>
      <c r="T1103" s="265">
        <v>4986.5743350462435</v>
      </c>
      <c r="U1103" s="70">
        <v>5460.6207695888397</v>
      </c>
      <c r="V1103" s="70">
        <v>5336.8783989651592</v>
      </c>
      <c r="W1103" s="70">
        <v>5165.030346452917</v>
      </c>
      <c r="X1103" s="70">
        <v>4928.7645090824435</v>
      </c>
      <c r="Y1103" s="70">
        <v>4815.8556656102746</v>
      </c>
      <c r="Z1103" s="70">
        <v>4730.8275156863237</v>
      </c>
      <c r="AA1103" s="70">
        <v>4719.5876462631622</v>
      </c>
      <c r="BJ1103" s="275"/>
    </row>
    <row r="1104" spans="1:62" x14ac:dyDescent="0.25">
      <c r="A1104" t="str">
        <f t="shared" si="27"/>
        <v>49. Vervoer te land en vervoer via pijpleidingen</v>
      </c>
      <c r="B1104" s="275">
        <v>49</v>
      </c>
      <c r="C1104" s="5" t="s">
        <v>156</v>
      </c>
      <c r="D1104" s="70">
        <v>1160</v>
      </c>
      <c r="E1104" s="70">
        <v>1326</v>
      </c>
      <c r="F1104" s="70">
        <v>1409</v>
      </c>
      <c r="G1104" s="70">
        <v>1509</v>
      </c>
      <c r="H1104" s="70">
        <v>1399</v>
      </c>
      <c r="I1104" s="70">
        <v>1510</v>
      </c>
      <c r="J1104" s="70">
        <v>1584</v>
      </c>
      <c r="K1104" s="69">
        <v>1848</v>
      </c>
      <c r="L1104" s="69">
        <v>2094</v>
      </c>
      <c r="M1104" s="265">
        <v>2196.0091295372508</v>
      </c>
      <c r="N1104" s="70">
        <v>2340.7451824240493</v>
      </c>
      <c r="O1104" s="70">
        <v>2765.4477437706787</v>
      </c>
      <c r="P1104" s="70">
        <v>2900.7522523529574</v>
      </c>
      <c r="Q1104" s="70">
        <v>3118.9978273249526</v>
      </c>
      <c r="R1104" s="70">
        <v>3144.5765142430228</v>
      </c>
      <c r="S1104" s="70">
        <v>3190.7099499622636</v>
      </c>
      <c r="T1104" s="265">
        <v>3465.8165869505333</v>
      </c>
      <c r="U1104" s="70">
        <v>2322.4164749996667</v>
      </c>
      <c r="V1104" s="70">
        <v>2722.3088017269888</v>
      </c>
      <c r="W1104" s="70">
        <v>2833.143253525076</v>
      </c>
      <c r="X1104" s="70">
        <v>3022.4486703766129</v>
      </c>
      <c r="Y1104" s="70">
        <v>3023.3748341567903</v>
      </c>
      <c r="Z1104" s="70">
        <v>3043.7089363484888</v>
      </c>
      <c r="AA1104" s="70">
        <v>3280.2529449977624</v>
      </c>
      <c r="BJ1104" s="275"/>
    </row>
    <row r="1105" spans="1:62" x14ac:dyDescent="0.25">
      <c r="A1105" t="str">
        <f t="shared" si="27"/>
        <v>49. Vervoer te land en vervoer via pijpleidingen</v>
      </c>
      <c r="B1105" s="275">
        <v>49</v>
      </c>
      <c r="C1105" s="5" t="s">
        <v>6</v>
      </c>
      <c r="D1105" s="70">
        <v>14341</v>
      </c>
      <c r="E1105" s="70">
        <v>14832</v>
      </c>
      <c r="F1105" s="70">
        <v>15380</v>
      </c>
      <c r="G1105" s="70">
        <v>16098</v>
      </c>
      <c r="H1105" s="70">
        <v>15969</v>
      </c>
      <c r="I1105" s="70">
        <v>16443</v>
      </c>
      <c r="J1105" s="70">
        <v>16927</v>
      </c>
      <c r="K1105" s="69">
        <v>17477</v>
      </c>
      <c r="L1105" s="69">
        <v>18073</v>
      </c>
      <c r="M1105" s="265">
        <v>18038.118150286369</v>
      </c>
      <c r="N1105" s="70">
        <v>18021.812072501394</v>
      </c>
      <c r="O1105" s="70">
        <v>18367.195767473342</v>
      </c>
      <c r="P1105" s="70">
        <v>18321.911224387761</v>
      </c>
      <c r="Q1105" s="70">
        <v>18329.265799572066</v>
      </c>
      <c r="R1105" s="70">
        <v>18354.083806799579</v>
      </c>
      <c r="S1105" s="70">
        <v>18258.513242865636</v>
      </c>
      <c r="T1105" s="265">
        <v>18479.472265219054</v>
      </c>
      <c r="U1105" s="70">
        <v>17880.696105152903</v>
      </c>
      <c r="V1105" s="70">
        <v>18080.681080836093</v>
      </c>
      <c r="W1105" s="70">
        <v>17894.875074199692</v>
      </c>
      <c r="X1105" s="70">
        <v>17761.879972968745</v>
      </c>
      <c r="Y1105" s="70">
        <v>17646.660793318504</v>
      </c>
      <c r="Z1105" s="70">
        <v>17417.314890187565</v>
      </c>
      <c r="AA1105" s="70">
        <v>17490.060942124066</v>
      </c>
      <c r="BJ1105" s="275"/>
    </row>
    <row r="1106" spans="1:62" x14ac:dyDescent="0.25">
      <c r="A1106" t="str">
        <f t="shared" si="27"/>
        <v>49. Vervoer te land en vervoer via pijpleidingen</v>
      </c>
      <c r="B1106" s="275">
        <v>49</v>
      </c>
      <c r="C1106" s="5" t="s">
        <v>157</v>
      </c>
      <c r="D1106" s="267">
        <v>1.0144659197492734</v>
      </c>
      <c r="E1106" s="266"/>
      <c r="F1106" s="266"/>
      <c r="G1106" s="266"/>
      <c r="H1106" s="266"/>
      <c r="I1106" s="266"/>
      <c r="J1106" s="266"/>
      <c r="K1106" s="334"/>
      <c r="L1106" s="334"/>
      <c r="M1106" s="269"/>
      <c r="N1106" s="266"/>
      <c r="O1106" s="266"/>
      <c r="P1106" s="266"/>
      <c r="Q1106" s="266"/>
      <c r="R1106" s="266"/>
      <c r="S1106" s="266"/>
      <c r="T1106" s="269"/>
      <c r="U1106" s="266"/>
      <c r="V1106" s="266"/>
      <c r="W1106" s="266"/>
      <c r="X1106" s="266"/>
      <c r="Y1106" s="266"/>
      <c r="Z1106" s="266"/>
      <c r="AA1106" s="266"/>
      <c r="BJ1106" s="275"/>
    </row>
    <row r="1107" spans="1:62" x14ac:dyDescent="0.25">
      <c r="A1107" t="str">
        <f t="shared" si="27"/>
        <v>49. Vervoer te land en vervoer via pijpleidingen</v>
      </c>
      <c r="B1107" s="275">
        <v>49</v>
      </c>
      <c r="C1107" s="5" t="s">
        <v>158</v>
      </c>
      <c r="D1107" s="266"/>
      <c r="E1107" s="267">
        <v>1.2459601162800371E-2</v>
      </c>
      <c r="F1107" s="267">
        <v>8.5049482095729267E-3</v>
      </c>
      <c r="G1107" s="267">
        <v>-1.8025289126483157E-3</v>
      </c>
      <c r="H1107" s="267">
        <v>4.8346951795370519E-3</v>
      </c>
      <c r="I1107" s="267">
        <v>-7.180267774354876E-4</v>
      </c>
      <c r="J1107" s="267">
        <v>-1.9029793088901625E-3</v>
      </c>
      <c r="K1107" s="333">
        <v>2.280354980816468E-3</v>
      </c>
      <c r="L1107" s="333">
        <v>-2.691515161379554E-3</v>
      </c>
      <c r="M1107" s="268">
        <v>-7.354220056779992E-4</v>
      </c>
      <c r="N1107" s="267">
        <v>2.2726777886545868E-3</v>
      </c>
      <c r="O1107" s="267">
        <v>2.2726777886533656E-3</v>
      </c>
      <c r="P1107" s="267">
        <v>2.2726777886539207E-3</v>
      </c>
      <c r="Q1107" s="267">
        <v>2.2726777886533656E-3</v>
      </c>
      <c r="R1107" s="267">
        <v>2.2726777886548089E-3</v>
      </c>
      <c r="S1107" s="267">
        <v>2.2726777886534766E-3</v>
      </c>
      <c r="T1107" s="268">
        <v>2.2726777886541427E-3</v>
      </c>
      <c r="U1107" s="267">
        <v>6.2266619048162442E-3</v>
      </c>
      <c r="V1107" s="267">
        <v>6.2266619048163552E-3</v>
      </c>
      <c r="W1107" s="267">
        <v>6.2266619048161331E-3</v>
      </c>
      <c r="X1107" s="267">
        <v>6.2266619048161331E-3</v>
      </c>
      <c r="Y1107" s="267">
        <v>6.2266619048162442E-3</v>
      </c>
      <c r="Z1107" s="267">
        <v>6.2266619048159111E-3</v>
      </c>
      <c r="AA1107" s="267">
        <v>6.2266619048162442E-3</v>
      </c>
      <c r="BJ1107" s="275"/>
    </row>
    <row r="1108" spans="1:62" x14ac:dyDescent="0.25">
      <c r="A1108" t="str">
        <f t="shared" si="27"/>
        <v>49. Vervoer te land en vervoer via pijpleidingen</v>
      </c>
      <c r="B1108" s="275">
        <v>49</v>
      </c>
      <c r="C1108" s="99" t="s">
        <v>159</v>
      </c>
      <c r="D1108" s="270"/>
      <c r="E1108" s="70">
        <v>56.635689182262162</v>
      </c>
      <c r="F1108" s="70">
        <v>40.547956866862634</v>
      </c>
      <c r="G1108" s="70">
        <v>46.865768120968568</v>
      </c>
      <c r="H1108" s="70">
        <v>50.910231516431494</v>
      </c>
      <c r="I1108" s="70">
        <v>61.830554730594955</v>
      </c>
      <c r="J1108" s="70">
        <v>70.762007646492407</v>
      </c>
      <c r="K1108" s="69">
        <v>78.133411227444427</v>
      </c>
      <c r="L1108" s="69">
        <v>61.098641591631548</v>
      </c>
      <c r="M1108" s="265">
        <v>87.23063996743879</v>
      </c>
      <c r="N1108" s="70">
        <v>71.966679614590021</v>
      </c>
      <c r="O1108" s="70">
        <v>74.168414344268982</v>
      </c>
      <c r="P1108" s="70">
        <v>73.877784073064092</v>
      </c>
      <c r="Q1108" s="70">
        <v>75.593839531552376</v>
      </c>
      <c r="R1108" s="70">
        <v>77.017752493776925</v>
      </c>
      <c r="S1108" s="70">
        <v>78.503382741006689</v>
      </c>
      <c r="T1108" s="265">
        <v>79.245864107269057</v>
      </c>
      <c r="U1108" s="70">
        <v>72.556678957655095</v>
      </c>
      <c r="V1108" s="70">
        <v>74.190942812262534</v>
      </c>
      <c r="W1108" s="70">
        <v>73.321564270603133</v>
      </c>
      <c r="X1108" s="70">
        <v>74.437234729744219</v>
      </c>
      <c r="Y1108" s="70">
        <v>75.245517470908041</v>
      </c>
      <c r="Z1108" s="70">
        <v>76.096403020995922</v>
      </c>
      <c r="AA1108" s="70">
        <v>76.214626996108066</v>
      </c>
      <c r="AB1108" s="17"/>
      <c r="BJ1108" s="275"/>
    </row>
    <row r="1109" spans="1:62" x14ac:dyDescent="0.25">
      <c r="A1109" t="str">
        <f t="shared" si="27"/>
        <v>49. Vervoer te land en vervoer via pijpleidingen</v>
      </c>
      <c r="B1109" s="275">
        <v>49</v>
      </c>
      <c r="C1109" s="99" t="s">
        <v>160</v>
      </c>
      <c r="D1109" s="270"/>
      <c r="E1109" s="70">
        <v>725.34592422578191</v>
      </c>
      <c r="F1109" s="70">
        <v>695.89238675106469</v>
      </c>
      <c r="G1109" s="70">
        <v>664.93884141997671</v>
      </c>
      <c r="H1109" s="70">
        <v>699.49411829936037</v>
      </c>
      <c r="I1109" s="70">
        <v>725.33283460535165</v>
      </c>
      <c r="J1109" s="70">
        <v>719.15466285646426</v>
      </c>
      <c r="K1109" s="69">
        <v>738.59900206402983</v>
      </c>
      <c r="L1109" s="69">
        <v>751.04034718066112</v>
      </c>
      <c r="M1109" s="265">
        <v>788.08855220197393</v>
      </c>
      <c r="N1109" s="70">
        <v>844.81474260985556</v>
      </c>
      <c r="O1109" s="70">
        <v>870.66084206741255</v>
      </c>
      <c r="P1109" s="70">
        <v>867.2491418322835</v>
      </c>
      <c r="Q1109" s="70">
        <v>887.39386656087936</v>
      </c>
      <c r="R1109" s="70">
        <v>904.10913908870623</v>
      </c>
      <c r="S1109" s="70">
        <v>921.54890901623651</v>
      </c>
      <c r="T1109" s="265">
        <v>930.26487601222448</v>
      </c>
      <c r="U1109" s="70">
        <v>855.35264391990472</v>
      </c>
      <c r="V1109" s="70">
        <v>874.61857407248294</v>
      </c>
      <c r="W1109" s="70">
        <v>864.36968665290294</v>
      </c>
      <c r="X1109" s="70">
        <v>877.52204823668751</v>
      </c>
      <c r="Y1109" s="70">
        <v>887.050692458301</v>
      </c>
      <c r="Z1109" s="70">
        <v>897.08157059931443</v>
      </c>
      <c r="AA1109" s="70">
        <v>898.47528364047969</v>
      </c>
      <c r="BJ1109" s="275"/>
    </row>
    <row r="1110" spans="1:62" x14ac:dyDescent="0.25">
      <c r="A1110" t="str">
        <f t="shared" si="27"/>
        <v>49. Vervoer te land en vervoer via pijpleidingen</v>
      </c>
      <c r="B1110" s="275">
        <v>49</v>
      </c>
      <c r="C1110" s="99" t="s">
        <v>161</v>
      </c>
      <c r="D1110" s="270"/>
      <c r="E1110" s="70">
        <v>1208.375201391357</v>
      </c>
      <c r="F1110" s="70">
        <v>1173.2410009615098</v>
      </c>
      <c r="G1110" s="70">
        <v>1128.3229059471082</v>
      </c>
      <c r="H1110" s="70">
        <v>1199.5392990414118</v>
      </c>
      <c r="I1110" s="70">
        <v>1217.0951766092239</v>
      </c>
      <c r="J1110" s="70">
        <v>1214.9176209793466</v>
      </c>
      <c r="K1110" s="69">
        <v>1225.2808883866419</v>
      </c>
      <c r="L1110" s="69">
        <v>1178.7056363031431</v>
      </c>
      <c r="M1110" s="265">
        <v>1214.658687780958</v>
      </c>
      <c r="N1110" s="70">
        <v>1396.8342123098196</v>
      </c>
      <c r="O1110" s="70">
        <v>1439.5686890609538</v>
      </c>
      <c r="P1110" s="70">
        <v>1433.9277131520214</v>
      </c>
      <c r="Q1110" s="70">
        <v>1467.235418710683</v>
      </c>
      <c r="R1110" s="70">
        <v>1494.8727968923461</v>
      </c>
      <c r="S1110" s="70">
        <v>1523.7080740968236</v>
      </c>
      <c r="T1110" s="265">
        <v>1538.1192346499042</v>
      </c>
      <c r="U1110" s="70">
        <v>1420.0760820833273</v>
      </c>
      <c r="V1110" s="70">
        <v>1452.0618213023972</v>
      </c>
      <c r="W1110" s="70">
        <v>1435.0463832886542</v>
      </c>
      <c r="X1110" s="70">
        <v>1456.882235718419</v>
      </c>
      <c r="Y1110" s="70">
        <v>1472.7019094517966</v>
      </c>
      <c r="Z1110" s="70">
        <v>1489.3554034599113</v>
      </c>
      <c r="AA1110" s="70">
        <v>1491.6692778240295</v>
      </c>
      <c r="BJ1110" s="275"/>
    </row>
    <row r="1111" spans="1:62" x14ac:dyDescent="0.25">
      <c r="A1111" t="str">
        <f t="shared" si="27"/>
        <v>49. Vervoer te land en vervoer via pijpleidingen</v>
      </c>
      <c r="B1111" s="275">
        <v>49</v>
      </c>
      <c r="C1111" s="99" t="s">
        <v>162</v>
      </c>
      <c r="D1111" s="270"/>
      <c r="E1111" s="70">
        <v>1360.5733305349568</v>
      </c>
      <c r="F1111" s="70">
        <v>1292.9107184309139</v>
      </c>
      <c r="G1111" s="70">
        <v>1182.2962642044624</v>
      </c>
      <c r="H1111" s="70">
        <v>1218.355927816752</v>
      </c>
      <c r="I1111" s="70">
        <v>1217.11707905818</v>
      </c>
      <c r="J1111" s="70">
        <v>1238.8302424297558</v>
      </c>
      <c r="K1111" s="69">
        <v>1304.4509518342606</v>
      </c>
      <c r="L1111" s="69">
        <v>1261.9108601284049</v>
      </c>
      <c r="M1111" s="265">
        <v>1284.9319442357423</v>
      </c>
      <c r="N1111" s="70">
        <v>1304.4403000539417</v>
      </c>
      <c r="O1111" s="70">
        <v>1315.6264889442109</v>
      </c>
      <c r="P1111" s="70">
        <v>1357.4856056042572</v>
      </c>
      <c r="Q1111" s="70">
        <v>1401.4134264270922</v>
      </c>
      <c r="R1111" s="70">
        <v>1441.7862736827378</v>
      </c>
      <c r="S1111" s="70">
        <v>1486.7948494390625</v>
      </c>
      <c r="T1111" s="265">
        <v>1512.8723747557422</v>
      </c>
      <c r="U1111" s="70">
        <v>1331.2728888111465</v>
      </c>
      <c r="V1111" s="70">
        <v>1332.1755376479118</v>
      </c>
      <c r="W1111" s="70">
        <v>1363.7979840928213</v>
      </c>
      <c r="X1111" s="70">
        <v>1396.905574512532</v>
      </c>
      <c r="Y1111" s="70">
        <v>1425.8952703982368</v>
      </c>
      <c r="Z1111" s="70">
        <v>1458.8940576224907</v>
      </c>
      <c r="AA1111" s="70">
        <v>1472.8582967580689</v>
      </c>
      <c r="BJ1111" s="275"/>
    </row>
    <row r="1112" spans="1:62" x14ac:dyDescent="0.25">
      <c r="A1112" t="str">
        <f t="shared" si="27"/>
        <v>49. Vervoer te land en vervoer via pijpleidingen</v>
      </c>
      <c r="B1112" s="275">
        <v>49</v>
      </c>
      <c r="C1112" s="99" t="s">
        <v>163</v>
      </c>
      <c r="D1112" s="270"/>
      <c r="E1112" s="70">
        <v>1300.3035751856989</v>
      </c>
      <c r="F1112" s="70">
        <v>1282.8640036574438</v>
      </c>
      <c r="G1112" s="70">
        <v>1245.7248733723122</v>
      </c>
      <c r="H1112" s="70">
        <v>1333.1087262646797</v>
      </c>
      <c r="I1112" s="70">
        <v>1293.031330199768</v>
      </c>
      <c r="J1112" s="70">
        <v>1301.2567965159005</v>
      </c>
      <c r="K1112" s="69">
        <v>1338.2158513468084</v>
      </c>
      <c r="L1112" s="69">
        <v>1277.6244099218397</v>
      </c>
      <c r="M1112" s="265">
        <v>1295.6801557389215</v>
      </c>
      <c r="N1112" s="70">
        <v>1323.2379880501262</v>
      </c>
      <c r="O1112" s="70">
        <v>1347.8769721053279</v>
      </c>
      <c r="P1112" s="70">
        <v>1346.8483138366848</v>
      </c>
      <c r="Q1112" s="70">
        <v>1342.2985692739292</v>
      </c>
      <c r="R1112" s="70">
        <v>1338.6568987945377</v>
      </c>
      <c r="S1112" s="70">
        <v>1337.7137906018481</v>
      </c>
      <c r="T1112" s="265">
        <v>1349.1853153179961</v>
      </c>
      <c r="U1112" s="70">
        <v>1354.5876411852578</v>
      </c>
      <c r="V1112" s="70">
        <v>1369.0060510688447</v>
      </c>
      <c r="W1112" s="70">
        <v>1357.2497379074202</v>
      </c>
      <c r="X1112" s="70">
        <v>1342.0731020970334</v>
      </c>
      <c r="Y1112" s="70">
        <v>1327.9517357961292</v>
      </c>
      <c r="Z1112" s="70">
        <v>1316.6252516413738</v>
      </c>
      <c r="AA1112" s="70">
        <v>1317.5179688760149</v>
      </c>
      <c r="BJ1112" s="275"/>
    </row>
    <row r="1113" spans="1:62" x14ac:dyDescent="0.25">
      <c r="A1113" t="str">
        <f t="shared" si="27"/>
        <v>49. Vervoer te land en vervoer via pijpleidingen</v>
      </c>
      <c r="B1113" s="275">
        <v>49</v>
      </c>
      <c r="C1113" s="99" t="s">
        <v>164</v>
      </c>
      <c r="D1113" s="270"/>
      <c r="E1113" s="70">
        <v>1339.498723618261</v>
      </c>
      <c r="F1113" s="70">
        <v>1276.0696961477026</v>
      </c>
      <c r="G1113" s="70">
        <v>1171.1893597790624</v>
      </c>
      <c r="H1113" s="70">
        <v>1244.8912174415775</v>
      </c>
      <c r="I1113" s="70">
        <v>1190.1562852963441</v>
      </c>
      <c r="J1113" s="70">
        <v>1217.0433625166274</v>
      </c>
      <c r="K1113" s="69">
        <v>1297.2297379253239</v>
      </c>
      <c r="L1113" s="69">
        <v>1281.1565517465028</v>
      </c>
      <c r="M1113" s="265">
        <v>1336.5153668954238</v>
      </c>
      <c r="N1113" s="70">
        <v>1380.568218327164</v>
      </c>
      <c r="O1113" s="70">
        <v>1379.566423202479</v>
      </c>
      <c r="P1113" s="70">
        <v>1378.700449601143</v>
      </c>
      <c r="Q1113" s="70">
        <v>1378.2089495452331</v>
      </c>
      <c r="R1113" s="70">
        <v>1371.9393271017611</v>
      </c>
      <c r="S1113" s="70">
        <v>1375.8652918946898</v>
      </c>
      <c r="T1113" s="265">
        <v>1401.4842079893479</v>
      </c>
      <c r="U1113" s="70">
        <v>1417.7226057760115</v>
      </c>
      <c r="V1113" s="70">
        <v>1405.6007300003212</v>
      </c>
      <c r="W1113" s="70">
        <v>1393.7190654422805</v>
      </c>
      <c r="X1113" s="70">
        <v>1382.3128810456935</v>
      </c>
      <c r="Y1113" s="70">
        <v>1365.2499214165875</v>
      </c>
      <c r="Z1113" s="70">
        <v>1358.4358529434903</v>
      </c>
      <c r="AA1113" s="70">
        <v>1372.8952237016376</v>
      </c>
      <c r="BJ1113" s="275"/>
    </row>
    <row r="1114" spans="1:62" x14ac:dyDescent="0.25">
      <c r="A1114" t="str">
        <f t="shared" si="27"/>
        <v>49. Vervoer te land en vervoer via pijpleidingen</v>
      </c>
      <c r="B1114" s="275">
        <v>49</v>
      </c>
      <c r="C1114" s="99" t="s">
        <v>165</v>
      </c>
      <c r="D1114" s="270"/>
      <c r="E1114" s="70">
        <v>1401.357451072731</v>
      </c>
      <c r="F1114" s="70">
        <v>1357.0449909318545</v>
      </c>
      <c r="G1114" s="70">
        <v>1246.2942682332136</v>
      </c>
      <c r="H1114" s="70">
        <v>1326.0376945644739</v>
      </c>
      <c r="I1114" s="70">
        <v>1286.4998590082728</v>
      </c>
      <c r="J1114" s="70">
        <v>1278.0231970812133</v>
      </c>
      <c r="K1114" s="69">
        <v>1318.5136887655494</v>
      </c>
      <c r="L1114" s="69">
        <v>1268.7650321426979</v>
      </c>
      <c r="M1114" s="265">
        <v>1299.1623847373585</v>
      </c>
      <c r="N1114" s="70">
        <v>1344.8068678710824</v>
      </c>
      <c r="O1114" s="70">
        <v>1392.1041034259804</v>
      </c>
      <c r="P1114" s="70">
        <v>1432.3675818584713</v>
      </c>
      <c r="Q1114" s="70">
        <v>1475.9696257069313</v>
      </c>
      <c r="R1114" s="70">
        <v>1514.1974144910064</v>
      </c>
      <c r="S1114" s="70">
        <v>1532.0828107953866</v>
      </c>
      <c r="T1114" s="265">
        <v>1530.9710706654419</v>
      </c>
      <c r="U1114" s="70">
        <v>1383.3265942359728</v>
      </c>
      <c r="V1114" s="70">
        <v>1420.7657756188346</v>
      </c>
      <c r="W1114" s="70">
        <v>1450.4114584059057</v>
      </c>
      <c r="X1114" s="70">
        <v>1482.8599116609839</v>
      </c>
      <c r="Y1114" s="70">
        <v>1509.3542084830258</v>
      </c>
      <c r="Z1114" s="70">
        <v>1515.2241207768279</v>
      </c>
      <c r="AA1114" s="70">
        <v>1502.2685831494023</v>
      </c>
      <c r="BJ1114" s="275"/>
    </row>
    <row r="1115" spans="1:62" x14ac:dyDescent="0.25">
      <c r="A1115" t="str">
        <f t="shared" si="27"/>
        <v>49. Vervoer te land en vervoer via pijpleidingen</v>
      </c>
      <c r="B1115" s="275">
        <v>49</v>
      </c>
      <c r="C1115" s="99" t="s">
        <v>166</v>
      </c>
      <c r="D1115" s="266"/>
      <c r="E1115" s="70">
        <v>1458.9905830659291</v>
      </c>
      <c r="F1115" s="70">
        <v>1336.3556015044076</v>
      </c>
      <c r="G1115" s="70">
        <v>1168.5285940264732</v>
      </c>
      <c r="H1115" s="70">
        <v>1209.9946118868183</v>
      </c>
      <c r="I1115" s="70">
        <v>1138.6693229208422</v>
      </c>
      <c r="J1115" s="70">
        <v>1127.3000265305973</v>
      </c>
      <c r="K1115" s="69">
        <v>1194.2815708738315</v>
      </c>
      <c r="L1115" s="69">
        <v>1161.7005619504032</v>
      </c>
      <c r="M1115" s="265">
        <v>1191.53421531201</v>
      </c>
      <c r="N1115" s="70">
        <v>1232.4921824328694</v>
      </c>
      <c r="O1115" s="70">
        <v>1222.6325546319197</v>
      </c>
      <c r="P1115" s="70">
        <v>1211.6826033530494</v>
      </c>
      <c r="Q1115" s="70">
        <v>1216.8671227287311</v>
      </c>
      <c r="R1115" s="70">
        <v>1231.4682276071087</v>
      </c>
      <c r="S1115" s="70">
        <v>1248.3892663656075</v>
      </c>
      <c r="T1115" s="265">
        <v>1292.1881920770979</v>
      </c>
      <c r="U1115" s="70">
        <v>1274.4668823535235</v>
      </c>
      <c r="V1115" s="70">
        <v>1254.3718586025102</v>
      </c>
      <c r="W1115" s="70">
        <v>1233.4035236898576</v>
      </c>
      <c r="X1115" s="70">
        <v>1228.9817539931921</v>
      </c>
      <c r="Y1115" s="70">
        <v>1233.9894721214378</v>
      </c>
      <c r="Z1115" s="70">
        <v>1241.1498941081095</v>
      </c>
      <c r="AA1115" s="70">
        <v>1274.6353014479455</v>
      </c>
      <c r="BJ1115" s="275"/>
    </row>
    <row r="1116" spans="1:62" x14ac:dyDescent="0.25">
      <c r="A1116" t="str">
        <f t="shared" si="27"/>
        <v>49. Vervoer te land en vervoer via pijpleidingen</v>
      </c>
      <c r="B1116" s="275">
        <v>49</v>
      </c>
      <c r="C1116" s="99" t="s">
        <v>167</v>
      </c>
      <c r="D1116" s="266"/>
      <c r="E1116" s="70">
        <v>1502.7426793314378</v>
      </c>
      <c r="F1116" s="70">
        <v>1488.8487541174482</v>
      </c>
      <c r="G1116" s="70">
        <v>1425.3544855988687</v>
      </c>
      <c r="H1116" s="70">
        <v>1541.0903440906541</v>
      </c>
      <c r="I1116" s="70">
        <v>1448.5163605561756</v>
      </c>
      <c r="J1116" s="70">
        <v>1435.8842325824166</v>
      </c>
      <c r="K1116" s="69">
        <v>1494.9673015028266</v>
      </c>
      <c r="L1116" s="69">
        <v>1435.3312030976103</v>
      </c>
      <c r="M1116" s="265">
        <v>1452.2238563810463</v>
      </c>
      <c r="N1116" s="70">
        <v>1460.1050009231003</v>
      </c>
      <c r="O1116" s="70">
        <v>1444.1369706920946</v>
      </c>
      <c r="P1116" s="70">
        <v>1444.5553666164556</v>
      </c>
      <c r="Q1116" s="70">
        <v>1437.8256645960946</v>
      </c>
      <c r="R1116" s="70">
        <v>1436.5750559038522</v>
      </c>
      <c r="S1116" s="70">
        <v>1447.4349672403996</v>
      </c>
      <c r="T1116" s="265">
        <v>1434.366232839878</v>
      </c>
      <c r="U1116" s="70">
        <v>1500.7910343362764</v>
      </c>
      <c r="V1116" s="70">
        <v>1472.7549459636389</v>
      </c>
      <c r="W1116" s="70">
        <v>1461.6461975723123</v>
      </c>
      <c r="X1116" s="70">
        <v>1443.4450842668839</v>
      </c>
      <c r="Y1116" s="70">
        <v>1430.8968289442716</v>
      </c>
      <c r="Z1116" s="70">
        <v>1430.4247817710623</v>
      </c>
      <c r="AA1116" s="70">
        <v>1406.4101227546539</v>
      </c>
      <c r="BJ1116" s="275"/>
    </row>
    <row r="1117" spans="1:62" x14ac:dyDescent="0.25">
      <c r="A1117" t="str">
        <f t="shared" si="27"/>
        <v>49. Vervoer te land en vervoer via pijpleidingen</v>
      </c>
      <c r="B1117" s="275">
        <v>49</v>
      </c>
      <c r="C1117" s="99" t="s">
        <v>168</v>
      </c>
      <c r="D1117" s="266"/>
      <c r="E1117" s="70">
        <v>844.01218909866179</v>
      </c>
      <c r="F1117" s="70">
        <v>869.99185990595561</v>
      </c>
      <c r="G1117" s="70">
        <v>876.40037669530079</v>
      </c>
      <c r="H1117" s="70">
        <v>972.942681050489</v>
      </c>
      <c r="I1117" s="70">
        <v>1004.7814430250755</v>
      </c>
      <c r="J1117" s="70">
        <v>1087.9838911073236</v>
      </c>
      <c r="K1117" s="69">
        <v>1180.7583677468292</v>
      </c>
      <c r="L1117" s="69">
        <v>1238.4204580039345</v>
      </c>
      <c r="M1117" s="265">
        <v>1339.6933780683451</v>
      </c>
      <c r="N1117" s="70">
        <v>1363.4843068335081</v>
      </c>
      <c r="O1117" s="70">
        <v>1351.5715682899163</v>
      </c>
      <c r="P1117" s="70">
        <v>1331.3687924904375</v>
      </c>
      <c r="Q1117" s="70">
        <v>1298.6675154959792</v>
      </c>
      <c r="R1117" s="70">
        <v>1249.0424625278254</v>
      </c>
      <c r="S1117" s="70">
        <v>1230.0609495679771</v>
      </c>
      <c r="T1117" s="265">
        <v>1217.8794925095197</v>
      </c>
      <c r="U1117" s="70">
        <v>1385.4377208548754</v>
      </c>
      <c r="V1117" s="70">
        <v>1362.5795823044778</v>
      </c>
      <c r="W1117" s="70">
        <v>1331.7023551919854</v>
      </c>
      <c r="X1117" s="70">
        <v>1288.8213976063519</v>
      </c>
      <c r="Y1117" s="70">
        <v>1229.8663777320612</v>
      </c>
      <c r="Z1117" s="70">
        <v>1201.6924225594917</v>
      </c>
      <c r="AA1117" s="70">
        <v>1180.475490291878</v>
      </c>
      <c r="BJ1117" s="275"/>
    </row>
    <row r="1118" spans="1:62" x14ac:dyDescent="0.25">
      <c r="A1118" t="str">
        <f t="shared" si="27"/>
        <v>49. Vervoer te land en vervoer via pijpleidingen</v>
      </c>
      <c r="B1118" s="275">
        <v>49</v>
      </c>
      <c r="C1118" s="99" t="s">
        <v>169</v>
      </c>
      <c r="D1118" s="266"/>
      <c r="E1118" s="70">
        <v>351.66899659765829</v>
      </c>
      <c r="F1118" s="70">
        <v>396.75017284651602</v>
      </c>
      <c r="G1118" s="70">
        <v>407.06122441860708</v>
      </c>
      <c r="H1118" s="70">
        <v>445.96687537631288</v>
      </c>
      <c r="I1118" s="70">
        <v>405.68943492551</v>
      </c>
      <c r="J1118" s="70">
        <v>436.08852492090597</v>
      </c>
      <c r="K1118" s="69">
        <v>464.08615216040198</v>
      </c>
      <c r="L1118" s="69">
        <v>532.24582816435736</v>
      </c>
      <c r="M1118" s="265">
        <v>607.19279292959982</v>
      </c>
      <c r="N1118" s="70">
        <v>643.37798111646396</v>
      </c>
      <c r="O1118" s="70">
        <v>685.78217163123225</v>
      </c>
      <c r="P1118" s="70">
        <v>810.2098312520128</v>
      </c>
      <c r="Q1118" s="70">
        <v>849.85080559803566</v>
      </c>
      <c r="R1118" s="70">
        <v>913.79152220274386</v>
      </c>
      <c r="S1118" s="70">
        <v>921.285463702166</v>
      </c>
      <c r="T1118" s="265">
        <v>934.80145338353418</v>
      </c>
      <c r="U1118" s="70">
        <v>652.06096633360028</v>
      </c>
      <c r="V1118" s="70">
        <v>689.59509801148522</v>
      </c>
      <c r="W1118" s="70">
        <v>808.33512212520782</v>
      </c>
      <c r="X1118" s="70">
        <v>841.24519466108325</v>
      </c>
      <c r="Y1118" s="70">
        <v>897.45564997481426</v>
      </c>
      <c r="Z1118" s="70">
        <v>897.73065577572845</v>
      </c>
      <c r="AA1118" s="70">
        <v>903.76846051265204</v>
      </c>
      <c r="BJ1118" s="275"/>
    </row>
    <row r="1119" spans="1:62" x14ac:dyDescent="0.25">
      <c r="A1119" t="str">
        <f t="shared" si="27"/>
        <v>49. Vervoer te land en vervoer via pijpleidingen</v>
      </c>
      <c r="B1119" s="275">
        <v>49</v>
      </c>
      <c r="C1119" s="99" t="s">
        <v>26</v>
      </c>
      <c r="D1119" s="270"/>
      <c r="E1119" s="70">
        <v>2698.423865027758</v>
      </c>
      <c r="F1119" s="70">
        <v>2755.5907868699196</v>
      </c>
      <c r="G1119" s="70">
        <v>2708.8160867127767</v>
      </c>
      <c r="H1119" s="70">
        <v>2959.9999005174564</v>
      </c>
      <c r="I1119" s="70">
        <v>2858.9872385067611</v>
      </c>
      <c r="J1119" s="70">
        <v>2959.956648610646</v>
      </c>
      <c r="K1119" s="69">
        <v>3139.8118214100577</v>
      </c>
      <c r="L1119" s="69">
        <v>3205.997489265902</v>
      </c>
      <c r="M1119" s="265">
        <v>3399.1100273789912</v>
      </c>
      <c r="N1119" s="70">
        <v>3466.9672888730724</v>
      </c>
      <c r="O1119" s="70">
        <v>3481.4907106132432</v>
      </c>
      <c r="P1119" s="70">
        <v>3586.133990358906</v>
      </c>
      <c r="Q1119" s="70">
        <v>3586.3439856901095</v>
      </c>
      <c r="R1119" s="70">
        <v>3599.4090406344212</v>
      </c>
      <c r="S1119" s="70">
        <v>3598.7813805105429</v>
      </c>
      <c r="T1119" s="265">
        <v>3587.0471787329316</v>
      </c>
      <c r="U1119" s="70">
        <v>3538.2897215247522</v>
      </c>
      <c r="V1119" s="70">
        <v>3524.929626279602</v>
      </c>
      <c r="W1119" s="70">
        <v>3601.6836748895057</v>
      </c>
      <c r="X1119" s="70">
        <v>3573.5116765343187</v>
      </c>
      <c r="Y1119" s="70">
        <v>3558.2188566511468</v>
      </c>
      <c r="Z1119" s="70">
        <v>3529.8478601062825</v>
      </c>
      <c r="AA1119" s="70">
        <v>3490.6540735591839</v>
      </c>
      <c r="BJ1119" s="275"/>
    </row>
    <row r="1120" spans="1:62" x14ac:dyDescent="0.25">
      <c r="A1120" t="str">
        <f t="shared" si="27"/>
        <v>49. Vervoer te land en vervoer via pijpleidingen</v>
      </c>
      <c r="B1120" s="275">
        <v>49</v>
      </c>
      <c r="C1120" s="99" t="s">
        <v>19</v>
      </c>
      <c r="D1120" s="270"/>
      <c r="E1120" s="70">
        <v>11549.504343304734</v>
      </c>
      <c r="F1120" s="70">
        <v>11210.517142121678</v>
      </c>
      <c r="G1120" s="70">
        <v>10562.976961816355</v>
      </c>
      <c r="H1120" s="70">
        <v>11242.331727348961</v>
      </c>
      <c r="I1120" s="70">
        <v>10988.719680935343</v>
      </c>
      <c r="J1120" s="70">
        <v>11127.244565167044</v>
      </c>
      <c r="K1120" s="69">
        <v>11634.516923833948</v>
      </c>
      <c r="L1120" s="69">
        <v>11447.999530231187</v>
      </c>
      <c r="M1120" s="265">
        <v>11896.911974248816</v>
      </c>
      <c r="N1120" s="70">
        <v>12366.128480142523</v>
      </c>
      <c r="O1120" s="70">
        <v>12523.695198395795</v>
      </c>
      <c r="P1120" s="70">
        <v>12688.27318366988</v>
      </c>
      <c r="Q1120" s="70">
        <v>12831.324804175143</v>
      </c>
      <c r="R1120" s="70">
        <v>12973.4568707864</v>
      </c>
      <c r="S1120" s="70">
        <v>13103.387755461203</v>
      </c>
      <c r="T1120" s="265">
        <v>13221.378314307954</v>
      </c>
      <c r="U1120" s="70">
        <v>12647.651738847551</v>
      </c>
      <c r="V1120" s="70">
        <v>12707.720917405166</v>
      </c>
      <c r="W1120" s="70">
        <v>12773.003078639951</v>
      </c>
      <c r="X1120" s="70">
        <v>12815.486418528608</v>
      </c>
      <c r="Y1120" s="70">
        <v>12855.657584247569</v>
      </c>
      <c r="Z1120" s="70">
        <v>12882.710414278798</v>
      </c>
      <c r="AA1120" s="70">
        <v>12897.188635952873</v>
      </c>
      <c r="BJ1120" s="275"/>
    </row>
    <row r="1121" spans="1:62" x14ac:dyDescent="0.25">
      <c r="A1121" t="str">
        <f t="shared" si="27"/>
        <v>49. Vervoer te land en vervoer via pijpleidingen</v>
      </c>
      <c r="B1121" s="275">
        <v>49</v>
      </c>
      <c r="C1121" s="99" t="s">
        <v>20</v>
      </c>
      <c r="D1121" s="270"/>
      <c r="E1121" s="267">
        <v>0.23363979828208287</v>
      </c>
      <c r="F1121" s="267">
        <v>0.24580407415071331</v>
      </c>
      <c r="G1121" s="267">
        <v>0.25644438083172555</v>
      </c>
      <c r="H1121" s="267">
        <v>0.26329056750004387</v>
      </c>
      <c r="I1121" s="267">
        <v>0.26017473568525945</v>
      </c>
      <c r="J1121" s="267">
        <v>0.26600984918373732</v>
      </c>
      <c r="K1121" s="333">
        <v>0.26987040733749595</v>
      </c>
      <c r="L1121" s="333">
        <v>0.28004870901677598</v>
      </c>
      <c r="M1121" s="268">
        <v>0.2857136402065053</v>
      </c>
      <c r="N1121" s="267">
        <v>0.28035996022848331</v>
      </c>
      <c r="O1121" s="267">
        <v>0.27799229025145866</v>
      </c>
      <c r="P1121" s="267">
        <v>0.2826337310402765</v>
      </c>
      <c r="Q1121" s="267">
        <v>0.279499119570503</v>
      </c>
      <c r="R1121" s="267">
        <v>0.27744409809073806</v>
      </c>
      <c r="S1121" s="267">
        <v>0.27464511068984054</v>
      </c>
      <c r="T1121" s="268">
        <v>0.27130659856023398</v>
      </c>
      <c r="U1121" s="267">
        <v>0.27975862986935468</v>
      </c>
      <c r="V1121" s="267">
        <v>0.27738487878276208</v>
      </c>
      <c r="W1121" s="267">
        <v>0.28197626295984635</v>
      </c>
      <c r="X1121" s="267">
        <v>0.27884323386802873</v>
      </c>
      <c r="Y1121" s="267">
        <v>0.27678232975115497</v>
      </c>
      <c r="Z1121" s="267">
        <v>0.27399885168527177</v>
      </c>
      <c r="AA1121" s="267">
        <v>0.27065232370320269</v>
      </c>
      <c r="BJ1121" s="275"/>
    </row>
    <row r="1122" spans="1:62" x14ac:dyDescent="0.25">
      <c r="A1122" t="str">
        <f t="shared" si="27"/>
        <v>49. Vervoer te land en vervoer via pijpleidingen</v>
      </c>
      <c r="B1122" s="275">
        <v>49</v>
      </c>
      <c r="C1122" s="99" t="s">
        <v>29</v>
      </c>
      <c r="D1122" s="270"/>
      <c r="E1122" s="70">
        <v>10868.504343304734</v>
      </c>
      <c r="F1122" s="70">
        <v>11046.517142121678</v>
      </c>
      <c r="G1122" s="70">
        <v>10562.976961816355</v>
      </c>
      <c r="H1122" s="70">
        <v>11242.331727348961</v>
      </c>
      <c r="I1122" s="70">
        <v>10988.719680935343</v>
      </c>
      <c r="J1122" s="70">
        <v>11127.244565167044</v>
      </c>
      <c r="K1122" s="69">
        <v>11634.516923833948</v>
      </c>
      <c r="L1122" s="69">
        <v>11447.999530231187</v>
      </c>
      <c r="M1122" s="265">
        <v>11896.911974248816</v>
      </c>
      <c r="N1122" s="70">
        <v>12366.128480142523</v>
      </c>
      <c r="O1122" s="70">
        <v>12523.695198395795</v>
      </c>
      <c r="P1122" s="70">
        <v>12688.27318366988</v>
      </c>
      <c r="Q1122" s="70">
        <v>12831.324804175143</v>
      </c>
      <c r="R1122" s="70">
        <v>12973.4568707864</v>
      </c>
      <c r="S1122" s="70">
        <v>13103.387755461203</v>
      </c>
      <c r="T1122" s="265">
        <v>13221.378314307954</v>
      </c>
      <c r="U1122" s="70">
        <v>12647.651738847551</v>
      </c>
      <c r="V1122" s="70">
        <v>12707.720917405166</v>
      </c>
      <c r="W1122" s="70">
        <v>12773.003078639951</v>
      </c>
      <c r="X1122" s="70">
        <v>12815.486418528608</v>
      </c>
      <c r="Y1122" s="70">
        <v>12855.657584247569</v>
      </c>
      <c r="Z1122" s="70">
        <v>12882.710414278798</v>
      </c>
      <c r="AA1122" s="70">
        <v>12897.188635952873</v>
      </c>
      <c r="BJ1122" s="275"/>
    </row>
    <row r="1123" spans="1:62" x14ac:dyDescent="0.25">
      <c r="A1123" t="str">
        <f t="shared" si="27"/>
        <v>51. Luchtvaart</v>
      </c>
      <c r="B1123" s="275">
        <v>51</v>
      </c>
      <c r="C1123" s="99" t="s">
        <v>25</v>
      </c>
      <c r="D1123" s="70">
        <v>4787</v>
      </c>
      <c r="E1123" s="70">
        <v>4866</v>
      </c>
      <c r="F1123" s="70">
        <v>5015</v>
      </c>
      <c r="G1123" s="70">
        <v>5151</v>
      </c>
      <c r="H1123" s="70">
        <v>5343</v>
      </c>
      <c r="I1123" s="70">
        <v>5603</v>
      </c>
      <c r="J1123" s="70">
        <v>5292</v>
      </c>
      <c r="K1123" s="69">
        <v>4231</v>
      </c>
      <c r="L1123" s="69">
        <v>4713</v>
      </c>
      <c r="M1123" s="265">
        <v>4880.1851928337646</v>
      </c>
      <c r="N1123" s="70">
        <v>4890.6504367105535</v>
      </c>
      <c r="O1123" s="70">
        <v>4901.1381226310523</v>
      </c>
      <c r="P1123" s="70">
        <v>4911.6482987207801</v>
      </c>
      <c r="Q1123" s="70">
        <v>4922.1810132084629</v>
      </c>
      <c r="R1123" s="70">
        <v>4932.7363144262454</v>
      </c>
      <c r="S1123" s="70">
        <v>4943.3142508099236</v>
      </c>
      <c r="T1123" s="265">
        <v>4953.9148708991552</v>
      </c>
      <c r="U1123" s="70">
        <v>4847.8194586770869</v>
      </c>
      <c r="V1123" s="70">
        <v>4815.6683763637511</v>
      </c>
      <c r="W1123" s="70">
        <v>4783.7305223075191</v>
      </c>
      <c r="X1123" s="70">
        <v>4752.0044823634662</v>
      </c>
      <c r="Y1123" s="70">
        <v>4720.488851765399</v>
      </c>
      <c r="Z1123" s="70">
        <v>4689.1822350636066</v>
      </c>
      <c r="AA1123" s="70">
        <v>4658.0832460631127</v>
      </c>
      <c r="BJ1123" s="275"/>
    </row>
    <row r="1124" spans="1:62" x14ac:dyDescent="0.25">
      <c r="A1124" t="str">
        <f t="shared" si="27"/>
        <v>51. Luchtvaart</v>
      </c>
      <c r="B1124" s="275">
        <v>51</v>
      </c>
      <c r="C1124" s="99" t="s">
        <v>154</v>
      </c>
      <c r="D1124" s="266"/>
      <c r="E1124" s="70">
        <v>79</v>
      </c>
      <c r="F1124" s="70">
        <v>149</v>
      </c>
      <c r="G1124" s="70">
        <v>136</v>
      </c>
      <c r="H1124" s="70">
        <v>192</v>
      </c>
      <c r="I1124" s="70">
        <v>260</v>
      </c>
      <c r="J1124" s="70">
        <v>-311</v>
      </c>
      <c r="K1124" s="69">
        <v>-1061</v>
      </c>
      <c r="L1124" s="69">
        <v>482</v>
      </c>
      <c r="M1124" s="265">
        <v>167.18519283376463</v>
      </c>
      <c r="N1124" s="70">
        <v>10.465243876788918</v>
      </c>
      <c r="O1124" s="70">
        <v>10.487685920498734</v>
      </c>
      <c r="P1124" s="70">
        <v>10.510176089727793</v>
      </c>
      <c r="Q1124" s="70">
        <v>10.532714487682824</v>
      </c>
      <c r="R1124" s="70">
        <v>10.555301217782471</v>
      </c>
      <c r="S1124" s="70">
        <v>10.577936383678207</v>
      </c>
      <c r="T1124" s="265">
        <v>10.600620089231597</v>
      </c>
      <c r="U1124" s="70">
        <v>-32.365734156677718</v>
      </c>
      <c r="V1124" s="70">
        <v>-32.151082313335792</v>
      </c>
      <c r="W1124" s="70">
        <v>-31.937854056232027</v>
      </c>
      <c r="X1124" s="70">
        <v>-31.7260399440529</v>
      </c>
      <c r="Y1124" s="70">
        <v>-31.515630598067219</v>
      </c>
      <c r="Z1124" s="70">
        <v>-31.306616701792336</v>
      </c>
      <c r="AA1124" s="70">
        <v>-31.09898900049393</v>
      </c>
      <c r="BJ1124" s="275"/>
    </row>
    <row r="1125" spans="1:62" x14ac:dyDescent="0.25">
      <c r="A1125" t="str">
        <f t="shared" si="27"/>
        <v>51. Luchtvaart</v>
      </c>
      <c r="B1125" s="275">
        <v>51</v>
      </c>
      <c r="C1125" s="99" t="s">
        <v>155</v>
      </c>
      <c r="D1125" s="266"/>
      <c r="E1125" s="267">
        <v>1.0165030290369752</v>
      </c>
      <c r="F1125" s="267">
        <v>1.0306206329634195</v>
      </c>
      <c r="G1125" s="267">
        <v>1.0271186440677966</v>
      </c>
      <c r="H1125" s="267">
        <v>1.0372743156668609</v>
      </c>
      <c r="I1125" s="267">
        <v>1.0486618004866179</v>
      </c>
      <c r="J1125" s="267">
        <v>0.94449402106014635</v>
      </c>
      <c r="K1125" s="333">
        <v>0.79950869236583522</v>
      </c>
      <c r="L1125" s="333">
        <v>1.1139210588513353</v>
      </c>
      <c r="M1125" s="268">
        <v>1.035473200261779</v>
      </c>
      <c r="N1125" s="267">
        <v>1.002144435807919</v>
      </c>
      <c r="O1125" s="267">
        <v>1.0021444358079195</v>
      </c>
      <c r="P1125" s="267">
        <v>1.0021444358079192</v>
      </c>
      <c r="Q1125" s="267">
        <v>1.0021444358079192</v>
      </c>
      <c r="R1125" s="267">
        <v>1.0021444358079188</v>
      </c>
      <c r="S1125" s="267">
        <v>1.002144435807919</v>
      </c>
      <c r="T1125" s="268">
        <v>1.0021444358079188</v>
      </c>
      <c r="U1125" s="267">
        <v>0.99336792910969762</v>
      </c>
      <c r="V1125" s="267">
        <v>0.99336792910969718</v>
      </c>
      <c r="W1125" s="267">
        <v>0.99336792910969751</v>
      </c>
      <c r="X1125" s="267">
        <v>0.99336792910969629</v>
      </c>
      <c r="Y1125" s="267">
        <v>0.99336792910969807</v>
      </c>
      <c r="Z1125" s="267">
        <v>0.99336792910969718</v>
      </c>
      <c r="AA1125" s="267">
        <v>0.9933679291096964</v>
      </c>
      <c r="BJ1125" s="275"/>
    </row>
    <row r="1126" spans="1:62" x14ac:dyDescent="0.25">
      <c r="A1126" t="str">
        <f t="shared" si="27"/>
        <v>51. Luchtvaart</v>
      </c>
      <c r="B1126" s="275">
        <v>51</v>
      </c>
      <c r="C1126" s="99" t="s">
        <v>8</v>
      </c>
      <c r="D1126" s="70">
        <v>11</v>
      </c>
      <c r="E1126" s="70">
        <v>10</v>
      </c>
      <c r="F1126" s="70">
        <v>12</v>
      </c>
      <c r="G1126" s="70">
        <v>9</v>
      </c>
      <c r="H1126" s="70">
        <v>26</v>
      </c>
      <c r="I1126" s="70">
        <v>15</v>
      </c>
      <c r="J1126" s="70">
        <v>8</v>
      </c>
      <c r="K1126" s="69">
        <v>2</v>
      </c>
      <c r="L1126" s="69">
        <v>2</v>
      </c>
      <c r="M1126" s="265">
        <v>9.9682123037545356</v>
      </c>
      <c r="N1126" s="70">
        <v>10.045438524769313</v>
      </c>
      <c r="O1126" s="70">
        <v>10.114221460163257</v>
      </c>
      <c r="P1126" s="70">
        <v>10.280275832420758</v>
      </c>
      <c r="Q1126" s="70">
        <v>10.463078507565287</v>
      </c>
      <c r="R1126" s="70">
        <v>10.6733131468355</v>
      </c>
      <c r="S1126" s="70">
        <v>10.867702051296487</v>
      </c>
      <c r="T1126" s="265">
        <v>10.9795951244175</v>
      </c>
      <c r="U1126" s="70">
        <v>9.95746332344204</v>
      </c>
      <c r="V1126" s="70">
        <v>9.9378420314955047</v>
      </c>
      <c r="W1126" s="70">
        <v>10.012538823290694</v>
      </c>
      <c r="X1126" s="70">
        <v>10.101334313762145</v>
      </c>
      <c r="Y1126" s="70">
        <v>10.21405818382946</v>
      </c>
      <c r="Z1126" s="70">
        <v>10.30900177680477</v>
      </c>
      <c r="AA1126" s="70">
        <v>10.323929544700206</v>
      </c>
      <c r="BJ1126" s="275"/>
    </row>
    <row r="1127" spans="1:62" x14ac:dyDescent="0.25">
      <c r="A1127" t="str">
        <f t="shared" si="27"/>
        <v>51. Luchtvaart</v>
      </c>
      <c r="B1127" s="275">
        <v>51</v>
      </c>
      <c r="C1127" s="99" t="s">
        <v>9</v>
      </c>
      <c r="D1127" s="70">
        <v>388</v>
      </c>
      <c r="E1127" s="70">
        <v>407</v>
      </c>
      <c r="F1127" s="70">
        <v>410</v>
      </c>
      <c r="G1127" s="70">
        <v>460</v>
      </c>
      <c r="H1127" s="70">
        <v>469</v>
      </c>
      <c r="I1127" s="70">
        <v>509</v>
      </c>
      <c r="J1127" s="70">
        <v>368</v>
      </c>
      <c r="K1127" s="69">
        <v>148</v>
      </c>
      <c r="L1127" s="69">
        <v>284</v>
      </c>
      <c r="M1127" s="265">
        <v>361.26899959817752</v>
      </c>
      <c r="N1127" s="70">
        <v>364.06784042927097</v>
      </c>
      <c r="O1127" s="70">
        <v>366.56067881412736</v>
      </c>
      <c r="P1127" s="70">
        <v>372.57883885289129</v>
      </c>
      <c r="Q1127" s="70">
        <v>379.20399264786613</v>
      </c>
      <c r="R1127" s="70">
        <v>386.82333857425931</v>
      </c>
      <c r="S1127" s="70">
        <v>393.86840171172423</v>
      </c>
      <c r="T1127" s="265">
        <v>397.92364224599419</v>
      </c>
      <c r="U1127" s="70">
        <v>360.87943392222041</v>
      </c>
      <c r="V1127" s="70">
        <v>360.16831699409505</v>
      </c>
      <c r="W1127" s="70">
        <v>362.87548598515639</v>
      </c>
      <c r="X1127" s="70">
        <v>366.09362149771647</v>
      </c>
      <c r="Y1127" s="70">
        <v>370.17897186236667</v>
      </c>
      <c r="Z1127" s="70">
        <v>373.61992755304027</v>
      </c>
      <c r="AA1127" s="70">
        <v>374.1609412884506</v>
      </c>
      <c r="BJ1127" s="275"/>
    </row>
    <row r="1128" spans="1:62" x14ac:dyDescent="0.25">
      <c r="A1128" t="str">
        <f t="shared" si="27"/>
        <v>51. Luchtvaart</v>
      </c>
      <c r="B1128" s="275">
        <v>51</v>
      </c>
      <c r="C1128" s="99" t="s">
        <v>10</v>
      </c>
      <c r="D1128" s="70">
        <v>727</v>
      </c>
      <c r="E1128" s="70">
        <v>770</v>
      </c>
      <c r="F1128" s="70">
        <v>823</v>
      </c>
      <c r="G1128" s="70">
        <v>884</v>
      </c>
      <c r="H1128" s="70">
        <v>930</v>
      </c>
      <c r="I1128" s="70">
        <v>994</v>
      </c>
      <c r="J1128" s="70">
        <v>820</v>
      </c>
      <c r="K1128" s="69">
        <v>506</v>
      </c>
      <c r="L1128" s="69">
        <v>667</v>
      </c>
      <c r="M1128" s="265">
        <v>747.19620857932682</v>
      </c>
      <c r="N1128" s="70">
        <v>752.98492352507662</v>
      </c>
      <c r="O1128" s="70">
        <v>758.14074755602701</v>
      </c>
      <c r="P1128" s="70">
        <v>770.5878337122972</v>
      </c>
      <c r="Q1128" s="70">
        <v>784.29033739339377</v>
      </c>
      <c r="R1128" s="70">
        <v>800.04908335384857</v>
      </c>
      <c r="S1128" s="70">
        <v>814.6200663924451</v>
      </c>
      <c r="T1128" s="265">
        <v>823.00733558923184</v>
      </c>
      <c r="U1128" s="70">
        <v>746.39048764453435</v>
      </c>
      <c r="V1128" s="70">
        <v>744.91971690820515</v>
      </c>
      <c r="W1128" s="70">
        <v>750.51883116476881</v>
      </c>
      <c r="X1128" s="70">
        <v>757.17475419263405</v>
      </c>
      <c r="Y1128" s="70">
        <v>765.62429817946941</v>
      </c>
      <c r="Z1128" s="70">
        <v>772.74107002765027</v>
      </c>
      <c r="AA1128" s="70">
        <v>773.86002408221225</v>
      </c>
      <c r="BJ1128" s="275"/>
    </row>
    <row r="1129" spans="1:62" x14ac:dyDescent="0.25">
      <c r="A1129" t="str">
        <f t="shared" si="27"/>
        <v>51. Luchtvaart</v>
      </c>
      <c r="B1129" s="275">
        <v>51</v>
      </c>
      <c r="C1129" s="99" t="s">
        <v>11</v>
      </c>
      <c r="D1129" s="70">
        <v>704</v>
      </c>
      <c r="E1129" s="70">
        <v>670</v>
      </c>
      <c r="F1129" s="70">
        <v>664</v>
      </c>
      <c r="G1129" s="70">
        <v>692</v>
      </c>
      <c r="H1129" s="70">
        <v>737</v>
      </c>
      <c r="I1129" s="70">
        <v>821</v>
      </c>
      <c r="J1129" s="70">
        <v>816</v>
      </c>
      <c r="K1129" s="69">
        <v>701</v>
      </c>
      <c r="L1129" s="69">
        <v>742</v>
      </c>
      <c r="M1129" s="265">
        <v>720.80209488297692</v>
      </c>
      <c r="N1129" s="70">
        <v>708.15152153179565</v>
      </c>
      <c r="O1129" s="70">
        <v>693.77860029697217</v>
      </c>
      <c r="P1129" s="70">
        <v>702.39353916586754</v>
      </c>
      <c r="Q1129" s="70">
        <v>713.53640014568532</v>
      </c>
      <c r="R1129" s="70">
        <v>722.24487551550874</v>
      </c>
      <c r="S1129" s="70">
        <v>732.37694152037477</v>
      </c>
      <c r="T1129" s="265">
        <v>744.14235640313143</v>
      </c>
      <c r="U1129" s="70">
        <v>701.94972431573933</v>
      </c>
      <c r="V1129" s="70">
        <v>681.6799653576179</v>
      </c>
      <c r="W1129" s="70">
        <v>684.10057227722859</v>
      </c>
      <c r="X1129" s="70">
        <v>688.86702108738336</v>
      </c>
      <c r="Y1129" s="70">
        <v>691.16787636604272</v>
      </c>
      <c r="Z1129" s="70">
        <v>694.72600148470963</v>
      </c>
      <c r="AA1129" s="70">
        <v>699.70460401113291</v>
      </c>
      <c r="BJ1129" s="275"/>
    </row>
    <row r="1130" spans="1:62" x14ac:dyDescent="0.25">
      <c r="A1130" t="str">
        <f t="shared" si="27"/>
        <v>51. Luchtvaart</v>
      </c>
      <c r="B1130" s="275">
        <v>51</v>
      </c>
      <c r="C1130" s="99" t="s">
        <v>12</v>
      </c>
      <c r="D1130" s="70">
        <v>832</v>
      </c>
      <c r="E1130" s="70">
        <v>835</v>
      </c>
      <c r="F1130" s="70">
        <v>807</v>
      </c>
      <c r="G1130" s="70">
        <v>728</v>
      </c>
      <c r="H1130" s="70">
        <v>685</v>
      </c>
      <c r="I1130" s="70">
        <v>662</v>
      </c>
      <c r="J1130" s="70">
        <v>636</v>
      </c>
      <c r="K1130" s="69">
        <v>570</v>
      </c>
      <c r="L1130" s="69">
        <v>598</v>
      </c>
      <c r="M1130" s="265">
        <v>623.13243432972786</v>
      </c>
      <c r="N1130" s="70">
        <v>644.86091125887197</v>
      </c>
      <c r="O1130" s="70">
        <v>672.69195315749448</v>
      </c>
      <c r="P1130" s="70">
        <v>667.93587985868646</v>
      </c>
      <c r="Q1130" s="70">
        <v>659.48101399990571</v>
      </c>
      <c r="R1130" s="70">
        <v>640.64056122194324</v>
      </c>
      <c r="S1130" s="70">
        <v>629.39687801262085</v>
      </c>
      <c r="T1130" s="265">
        <v>616.62239193434311</v>
      </c>
      <c r="U1130" s="70">
        <v>639.21339588597846</v>
      </c>
      <c r="V1130" s="70">
        <v>660.96104308847521</v>
      </c>
      <c r="W1130" s="70">
        <v>650.54031988742145</v>
      </c>
      <c r="X1130" s="70">
        <v>636.68051340484783</v>
      </c>
      <c r="Y1130" s="70">
        <v>613.07486037567867</v>
      </c>
      <c r="Z1130" s="70">
        <v>597.04006450686791</v>
      </c>
      <c r="AA1130" s="70">
        <v>579.79971555211569</v>
      </c>
      <c r="BJ1130" s="275"/>
    </row>
    <row r="1131" spans="1:62" x14ac:dyDescent="0.25">
      <c r="A1131" t="str">
        <f t="shared" si="27"/>
        <v>51. Luchtvaart</v>
      </c>
      <c r="B1131" s="275">
        <v>51</v>
      </c>
      <c r="C1131" s="99" t="s">
        <v>13</v>
      </c>
      <c r="D1131" s="70">
        <v>740</v>
      </c>
      <c r="E1131" s="70">
        <v>745</v>
      </c>
      <c r="F1131" s="70">
        <v>760</v>
      </c>
      <c r="G1131" s="70">
        <v>791</v>
      </c>
      <c r="H1131" s="70">
        <v>791</v>
      </c>
      <c r="I1131" s="70">
        <v>769</v>
      </c>
      <c r="J1131" s="70">
        <v>754</v>
      </c>
      <c r="K1131" s="69">
        <v>623</v>
      </c>
      <c r="L1131" s="69">
        <v>621</v>
      </c>
      <c r="M1131" s="265">
        <v>579.18108708076602</v>
      </c>
      <c r="N1131" s="70">
        <v>541.83579525893379</v>
      </c>
      <c r="O1131" s="70">
        <v>528.277475679085</v>
      </c>
      <c r="P1131" s="70">
        <v>539.6266713299741</v>
      </c>
      <c r="Q1131" s="70">
        <v>531.49548028563834</v>
      </c>
      <c r="R1131" s="70">
        <v>553.83289709972871</v>
      </c>
      <c r="S1131" s="70">
        <v>573.14491596483037</v>
      </c>
      <c r="T1131" s="265">
        <v>597.8808239594091</v>
      </c>
      <c r="U1131" s="70">
        <v>537.09054565567419</v>
      </c>
      <c r="V1131" s="70">
        <v>519.06497428139255</v>
      </c>
      <c r="W1131" s="70">
        <v>525.57276524964698</v>
      </c>
      <c r="X1131" s="70">
        <v>513.11987468476957</v>
      </c>
      <c r="Y1131" s="70">
        <v>530.00238607003121</v>
      </c>
      <c r="Z1131" s="70">
        <v>543.6799729288839</v>
      </c>
      <c r="AA1131" s="70">
        <v>562.17733283782661</v>
      </c>
      <c r="BJ1131" s="275"/>
    </row>
    <row r="1132" spans="1:62" x14ac:dyDescent="0.25">
      <c r="A1132" t="str">
        <f t="shared" si="27"/>
        <v>51. Luchtvaart</v>
      </c>
      <c r="B1132" s="275">
        <v>51</v>
      </c>
      <c r="C1132" s="99" t="s">
        <v>14</v>
      </c>
      <c r="D1132" s="70">
        <v>644</v>
      </c>
      <c r="E1132" s="70">
        <v>628</v>
      </c>
      <c r="F1132" s="70">
        <v>663</v>
      </c>
      <c r="G1132" s="70">
        <v>638</v>
      </c>
      <c r="H1132" s="70">
        <v>682</v>
      </c>
      <c r="I1132" s="70">
        <v>708</v>
      </c>
      <c r="J1132" s="70">
        <v>700</v>
      </c>
      <c r="K1132" s="69">
        <v>621</v>
      </c>
      <c r="L1132" s="69">
        <v>673</v>
      </c>
      <c r="M1132" s="265">
        <v>649.50324267910514</v>
      </c>
      <c r="N1132" s="70">
        <v>641.99910248109586</v>
      </c>
      <c r="O1132" s="70">
        <v>627.03834414819084</v>
      </c>
      <c r="P1132" s="70">
        <v>582.39640750621152</v>
      </c>
      <c r="Q1132" s="70">
        <v>551.93761414277822</v>
      </c>
      <c r="R1132" s="70">
        <v>514.76944824473208</v>
      </c>
      <c r="S1132" s="70">
        <v>481.5773850118693</v>
      </c>
      <c r="T1132" s="265">
        <v>469.52690745842796</v>
      </c>
      <c r="U1132" s="70">
        <v>636.37665004624773</v>
      </c>
      <c r="V1132" s="70">
        <v>616.10357617526836</v>
      </c>
      <c r="W1132" s="70">
        <v>567.22861679557161</v>
      </c>
      <c r="X1132" s="70">
        <v>532.85525448033752</v>
      </c>
      <c r="Y1132" s="70">
        <v>492.6197726324898</v>
      </c>
      <c r="Z1132" s="70">
        <v>456.81985891065983</v>
      </c>
      <c r="AA1132" s="70">
        <v>441.48829323967823</v>
      </c>
      <c r="BJ1132" s="275"/>
    </row>
    <row r="1133" spans="1:62" x14ac:dyDescent="0.25">
      <c r="A1133" t="str">
        <f t="shared" si="27"/>
        <v>51. Luchtvaart</v>
      </c>
      <c r="B1133" s="275">
        <v>51</v>
      </c>
      <c r="C1133" s="82" t="s">
        <v>15</v>
      </c>
      <c r="D1133" s="70">
        <v>468</v>
      </c>
      <c r="E1133" s="70">
        <v>506</v>
      </c>
      <c r="F1133" s="70">
        <v>527</v>
      </c>
      <c r="G1133" s="70">
        <v>548</v>
      </c>
      <c r="H1133" s="70">
        <v>561</v>
      </c>
      <c r="I1133" s="70">
        <v>599</v>
      </c>
      <c r="J1133" s="70">
        <v>581</v>
      </c>
      <c r="K1133" s="69">
        <v>570</v>
      </c>
      <c r="L1133" s="69">
        <v>583</v>
      </c>
      <c r="M1133" s="265">
        <v>616.77444045110417</v>
      </c>
      <c r="N1133" s="70">
        <v>619.97070012783286</v>
      </c>
      <c r="O1133" s="70">
        <v>604.89610306555244</v>
      </c>
      <c r="P1133" s="70">
        <v>580.93538515623106</v>
      </c>
      <c r="Q1133" s="70">
        <v>599.55252069677067</v>
      </c>
      <c r="R1133" s="70">
        <v>578.57884446942944</v>
      </c>
      <c r="S1133" s="70">
        <v>571.89391934982427</v>
      </c>
      <c r="T1133" s="265">
        <v>558.63647533508288</v>
      </c>
      <c r="U1133" s="70">
        <v>614.54116641198027</v>
      </c>
      <c r="V1133" s="70">
        <v>594.3474682069741</v>
      </c>
      <c r="W1133" s="70">
        <v>565.80564495713702</v>
      </c>
      <c r="X1133" s="70">
        <v>578.82395184532959</v>
      </c>
      <c r="Y1133" s="70">
        <v>553.68355636559613</v>
      </c>
      <c r="Z1133" s="70">
        <v>542.49328909581573</v>
      </c>
      <c r="AA1133" s="70">
        <v>525.27652860651483</v>
      </c>
      <c r="BJ1133" s="275"/>
    </row>
    <row r="1134" spans="1:62" x14ac:dyDescent="0.25">
      <c r="A1134" t="str">
        <f t="shared" si="27"/>
        <v>51. Luchtvaart</v>
      </c>
      <c r="B1134" s="275">
        <v>51</v>
      </c>
      <c r="C1134" s="82" t="s">
        <v>16</v>
      </c>
      <c r="D1134" s="70">
        <v>205</v>
      </c>
      <c r="E1134" s="70">
        <v>230</v>
      </c>
      <c r="F1134" s="70">
        <v>273</v>
      </c>
      <c r="G1134" s="70">
        <v>306</v>
      </c>
      <c r="H1134" s="70">
        <v>361</v>
      </c>
      <c r="I1134" s="70">
        <v>395</v>
      </c>
      <c r="J1134" s="70">
        <v>438</v>
      </c>
      <c r="K1134" s="69">
        <v>369</v>
      </c>
      <c r="L1134" s="69">
        <v>416</v>
      </c>
      <c r="M1134" s="265">
        <v>431.34398073029161</v>
      </c>
      <c r="N1134" s="70">
        <v>440.3809507810829</v>
      </c>
      <c r="O1134" s="70">
        <v>438.07373183970651</v>
      </c>
      <c r="P1134" s="70">
        <v>469.50115814332094</v>
      </c>
      <c r="Q1134" s="70">
        <v>460.41564902744608</v>
      </c>
      <c r="R1134" s="70">
        <v>486.95632994599919</v>
      </c>
      <c r="S1134" s="70">
        <v>488.09697465080598</v>
      </c>
      <c r="T1134" s="265">
        <v>472.48490053030326</v>
      </c>
      <c r="U1134" s="70">
        <v>436.52421493922429</v>
      </c>
      <c r="V1134" s="70">
        <v>430.43427141849929</v>
      </c>
      <c r="W1134" s="70">
        <v>457.27358391151222</v>
      </c>
      <c r="X1134" s="70">
        <v>444.49751483287196</v>
      </c>
      <c r="Y1134" s="70">
        <v>466.00340668606225</v>
      </c>
      <c r="Z1134" s="70">
        <v>463.00428141825125</v>
      </c>
      <c r="AA1134" s="70">
        <v>444.26964462119111</v>
      </c>
      <c r="BJ1134" s="275"/>
    </row>
    <row r="1135" spans="1:62" x14ac:dyDescent="0.25">
      <c r="A1135" t="str">
        <f t="shared" si="27"/>
        <v>51. Luchtvaart</v>
      </c>
      <c r="B1135" s="275">
        <v>51</v>
      </c>
      <c r="C1135" s="82" t="s">
        <v>17</v>
      </c>
      <c r="D1135" s="70">
        <v>64</v>
      </c>
      <c r="E1135" s="70">
        <v>60</v>
      </c>
      <c r="F1135" s="70">
        <v>72</v>
      </c>
      <c r="G1135" s="70">
        <v>91</v>
      </c>
      <c r="H1135" s="70">
        <v>99</v>
      </c>
      <c r="I1135" s="70">
        <v>128</v>
      </c>
      <c r="J1135" s="70">
        <v>163</v>
      </c>
      <c r="K1135" s="69">
        <v>118</v>
      </c>
      <c r="L1135" s="69">
        <v>123</v>
      </c>
      <c r="M1135" s="265">
        <v>135.29267131108932</v>
      </c>
      <c r="N1135" s="70">
        <v>160.00565397359139</v>
      </c>
      <c r="O1135" s="70">
        <v>186.20025788104013</v>
      </c>
      <c r="P1135" s="70">
        <v>196.81104347561788</v>
      </c>
      <c r="Q1135" s="70">
        <v>209.60458193567851</v>
      </c>
      <c r="R1135" s="70">
        <v>214.10612420081668</v>
      </c>
      <c r="S1135" s="70">
        <v>218.30616484287879</v>
      </c>
      <c r="T1135" s="265">
        <v>218.14616540369181</v>
      </c>
      <c r="U1135" s="70">
        <v>158.60436824702796</v>
      </c>
      <c r="V1135" s="70">
        <v>182.95315722853789</v>
      </c>
      <c r="W1135" s="70">
        <v>191.68534441822979</v>
      </c>
      <c r="X1135" s="70">
        <v>202.35783897614274</v>
      </c>
      <c r="Y1135" s="70">
        <v>204.89349277171146</v>
      </c>
      <c r="Z1135" s="70">
        <v>207.08321139372688</v>
      </c>
      <c r="AA1135" s="70">
        <v>205.11918850866633</v>
      </c>
      <c r="BJ1135" s="275"/>
    </row>
    <row r="1136" spans="1:62" x14ac:dyDescent="0.25">
      <c r="A1136" t="str">
        <f t="shared" si="27"/>
        <v>51. Luchtvaart</v>
      </c>
      <c r="B1136" s="275">
        <v>51</v>
      </c>
      <c r="C1136" s="5" t="s">
        <v>156</v>
      </c>
      <c r="D1136" s="70">
        <v>4</v>
      </c>
      <c r="E1136" s="70">
        <v>5</v>
      </c>
      <c r="F1136" s="70">
        <v>4</v>
      </c>
      <c r="G1136" s="70">
        <v>4</v>
      </c>
      <c r="H1136" s="70">
        <v>2</v>
      </c>
      <c r="I1136" s="70">
        <v>3</v>
      </c>
      <c r="J1136" s="70">
        <v>8</v>
      </c>
      <c r="K1136" s="69">
        <v>3</v>
      </c>
      <c r="L1136" s="69">
        <v>4</v>
      </c>
      <c r="M1136" s="265">
        <v>5.7218208874458867</v>
      </c>
      <c r="N1136" s="70">
        <v>6.3475988182326741</v>
      </c>
      <c r="O1136" s="70">
        <v>15.366008732692189</v>
      </c>
      <c r="P1136" s="70">
        <v>18.601265687259676</v>
      </c>
      <c r="Q1136" s="70">
        <v>22.200344425732219</v>
      </c>
      <c r="R1136" s="70">
        <v>24.061498653141733</v>
      </c>
      <c r="S1136" s="70">
        <v>29.164901301251902</v>
      </c>
      <c r="T1136" s="265">
        <v>44.564276915120857</v>
      </c>
      <c r="U1136" s="70">
        <v>6.2920082850168386</v>
      </c>
      <c r="V1136" s="70">
        <v>15.098044673189353</v>
      </c>
      <c r="W1136" s="70">
        <v>18.116818837552156</v>
      </c>
      <c r="X1136" s="70">
        <v>21.432803047672959</v>
      </c>
      <c r="Y1136" s="70">
        <v>23.026172272120533</v>
      </c>
      <c r="Z1136" s="70">
        <v>27.665555967194841</v>
      </c>
      <c r="AA1136" s="70">
        <v>41.903043770625828</v>
      </c>
      <c r="BJ1136" s="275"/>
    </row>
    <row r="1137" spans="1:62" x14ac:dyDescent="0.25">
      <c r="A1137" t="str">
        <f t="shared" si="27"/>
        <v>51. Luchtvaart</v>
      </c>
      <c r="B1137" s="275">
        <v>51</v>
      </c>
      <c r="C1137" s="5" t="s">
        <v>6</v>
      </c>
      <c r="D1137" s="70">
        <v>273</v>
      </c>
      <c r="E1137" s="70">
        <v>295</v>
      </c>
      <c r="F1137" s="70">
        <v>349</v>
      </c>
      <c r="G1137" s="70">
        <v>401</v>
      </c>
      <c r="H1137" s="70">
        <v>462</v>
      </c>
      <c r="I1137" s="70">
        <v>526</v>
      </c>
      <c r="J1137" s="70">
        <v>609</v>
      </c>
      <c r="K1137" s="69">
        <v>490</v>
      </c>
      <c r="L1137" s="69">
        <v>543</v>
      </c>
      <c r="M1137" s="265">
        <v>572.35847292882681</v>
      </c>
      <c r="N1137" s="70">
        <v>606.73420357290695</v>
      </c>
      <c r="O1137" s="70">
        <v>639.63999845343881</v>
      </c>
      <c r="P1137" s="70">
        <v>684.91346730619853</v>
      </c>
      <c r="Q1137" s="70">
        <v>692.22057538885679</v>
      </c>
      <c r="R1137" s="70">
        <v>725.12395279995758</v>
      </c>
      <c r="S1137" s="70">
        <v>735.56804079493668</v>
      </c>
      <c r="T1137" s="265">
        <v>735.19534284911595</v>
      </c>
      <c r="U1137" s="70">
        <v>601.42059147126918</v>
      </c>
      <c r="V1137" s="70">
        <v>628.48547332022656</v>
      </c>
      <c r="W1137" s="70">
        <v>667.07574716729414</v>
      </c>
      <c r="X1137" s="70">
        <v>668.28815685668758</v>
      </c>
      <c r="Y1137" s="70">
        <v>693.92307172989433</v>
      </c>
      <c r="Z1137" s="70">
        <v>697.7530487791729</v>
      </c>
      <c r="AA1137" s="70">
        <v>691.2918769004832</v>
      </c>
      <c r="BJ1137" s="275"/>
    </row>
    <row r="1138" spans="1:62" x14ac:dyDescent="0.25">
      <c r="A1138" t="str">
        <f t="shared" si="27"/>
        <v>51. Luchtvaart</v>
      </c>
      <c r="B1138" s="275">
        <v>51</v>
      </c>
      <c r="C1138" s="5" t="s">
        <v>157</v>
      </c>
      <c r="D1138" s="267">
        <v>0.99516308874976556</v>
      </c>
      <c r="E1138" s="266"/>
      <c r="F1138" s="266"/>
      <c r="G1138" s="266"/>
      <c r="H1138" s="266"/>
      <c r="I1138" s="266"/>
      <c r="J1138" s="266"/>
      <c r="K1138" s="334"/>
      <c r="L1138" s="334"/>
      <c r="M1138" s="269"/>
      <c r="N1138" s="266"/>
      <c r="O1138" s="266"/>
      <c r="P1138" s="266"/>
      <c r="Q1138" s="266"/>
      <c r="R1138" s="266"/>
      <c r="S1138" s="266"/>
      <c r="T1138" s="269"/>
      <c r="U1138" s="266"/>
      <c r="V1138" s="266"/>
      <c r="W1138" s="266"/>
      <c r="X1138" s="266"/>
      <c r="Y1138" s="266"/>
      <c r="Z1138" s="266"/>
      <c r="AA1138" s="266"/>
      <c r="BJ1138" s="275"/>
    </row>
    <row r="1139" spans="1:62" x14ac:dyDescent="0.25">
      <c r="A1139" t="str">
        <f t="shared" si="27"/>
        <v>51. Luchtvaart</v>
      </c>
      <c r="B1139" s="275">
        <v>51</v>
      </c>
      <c r="C1139" s="5" t="s">
        <v>158</v>
      </c>
      <c r="D1139" s="266"/>
      <c r="E1139" s="267">
        <v>-1.0669970143604823E-2</v>
      </c>
      <c r="F1139" s="267">
        <v>-1.7728772106826995E-2</v>
      </c>
      <c r="G1139" s="267">
        <v>-1.5977777659015535E-2</v>
      </c>
      <c r="H1139" s="267">
        <v>-2.1055613458547673E-2</v>
      </c>
      <c r="I1139" s="267">
        <v>-2.6749355868426195E-2</v>
      </c>
      <c r="J1139" s="267">
        <v>2.5334533844809604E-2</v>
      </c>
      <c r="K1139" s="333">
        <v>9.782719819196517E-2</v>
      </c>
      <c r="L1139" s="333">
        <v>-5.9378985050784872E-2</v>
      </c>
      <c r="M1139" s="268">
        <v>-2.0155055756006734E-2</v>
      </c>
      <c r="N1139" s="267">
        <v>-3.4906735290767266E-3</v>
      </c>
      <c r="O1139" s="267">
        <v>-3.4906735290769486E-3</v>
      </c>
      <c r="P1139" s="267">
        <v>-3.4906735290768376E-3</v>
      </c>
      <c r="Q1139" s="267">
        <v>-3.4906735290768376E-3</v>
      </c>
      <c r="R1139" s="267">
        <v>-3.4906735290766155E-3</v>
      </c>
      <c r="S1139" s="267">
        <v>-3.4906735290767266E-3</v>
      </c>
      <c r="T1139" s="268">
        <v>-3.4906735290766155E-3</v>
      </c>
      <c r="U1139" s="267">
        <v>8.9757982003396686E-4</v>
      </c>
      <c r="V1139" s="267">
        <v>8.975798200341889E-4</v>
      </c>
      <c r="W1139" s="267">
        <v>8.9757982003402237E-4</v>
      </c>
      <c r="X1139" s="267">
        <v>8.9757982003463299E-4</v>
      </c>
      <c r="Y1139" s="267">
        <v>8.9757982003374481E-4</v>
      </c>
      <c r="Z1139" s="267">
        <v>8.975798200341889E-4</v>
      </c>
      <c r="AA1139" s="267">
        <v>8.9757982003457748E-4</v>
      </c>
      <c r="BJ1139" s="275"/>
    </row>
    <row r="1140" spans="1:62" x14ac:dyDescent="0.25">
      <c r="A1140" t="str">
        <f t="shared" si="27"/>
        <v>51. Luchtvaart</v>
      </c>
      <c r="B1140" s="275">
        <v>51</v>
      </c>
      <c r="C1140" s="5" t="s">
        <v>159</v>
      </c>
      <c r="D1140" s="270"/>
      <c r="E1140" s="70">
        <v>7.0746377980748747</v>
      </c>
      <c r="F1140" s="70">
        <v>6.3609008877085742</v>
      </c>
      <c r="G1140" s="70">
        <v>7.6540929986240265</v>
      </c>
      <c r="H1140" s="70">
        <v>5.6948692267722301</v>
      </c>
      <c r="I1140" s="70">
        <v>16.303807130240713</v>
      </c>
      <c r="J1140" s="70">
        <v>10.187300920837409</v>
      </c>
      <c r="K1140" s="69">
        <v>6.0131684725571963</v>
      </c>
      <c r="L1140" s="69">
        <v>1.188879751653799</v>
      </c>
      <c r="M1140" s="265">
        <v>1.2673276102433553</v>
      </c>
      <c r="N1140" s="70">
        <v>6.4826094386067759</v>
      </c>
      <c r="O1140" s="70">
        <v>6.5328318269350962</v>
      </c>
      <c r="P1140" s="70">
        <v>6.5775633086303573</v>
      </c>
      <c r="Q1140" s="70">
        <v>6.6855531475418886</v>
      </c>
      <c r="R1140" s="70">
        <v>6.804434879911109</v>
      </c>
      <c r="S1140" s="70">
        <v>6.9411563917855945</v>
      </c>
      <c r="T1140" s="265">
        <v>7.0675729756643904</v>
      </c>
      <c r="U1140" s="70">
        <v>6.5263524796333732</v>
      </c>
      <c r="V1140" s="70">
        <v>6.5193149455020487</v>
      </c>
      <c r="W1140" s="70">
        <v>6.5064685630769201</v>
      </c>
      <c r="X1140" s="70">
        <v>6.5553737807326113</v>
      </c>
      <c r="Y1140" s="70">
        <v>6.6135096482040785</v>
      </c>
      <c r="Z1140" s="70">
        <v>6.6873118191962284</v>
      </c>
      <c r="AA1140" s="70">
        <v>6.74947295045608</v>
      </c>
      <c r="BJ1140" s="275"/>
    </row>
    <row r="1141" spans="1:62" x14ac:dyDescent="0.25">
      <c r="A1141" t="str">
        <f t="shared" si="27"/>
        <v>51. Luchtvaart</v>
      </c>
      <c r="B1141" s="275">
        <v>51</v>
      </c>
      <c r="C1141" s="5" t="s">
        <v>160</v>
      </c>
      <c r="D1141" s="270"/>
      <c r="E1141" s="70">
        <v>128.90696223592406</v>
      </c>
      <c r="F1141" s="70">
        <v>132.34648417318789</v>
      </c>
      <c r="G1141" s="70">
        <v>134.03991880715807</v>
      </c>
      <c r="H1141" s="70">
        <v>148.05044590122185</v>
      </c>
      <c r="I1141" s="70">
        <v>148.27671986992576</v>
      </c>
      <c r="J1141" s="70">
        <v>187.43362185506518</v>
      </c>
      <c r="K1141" s="69">
        <v>162.1892314083662</v>
      </c>
      <c r="L1141" s="69">
        <v>41.961762729089834</v>
      </c>
      <c r="M1141" s="265">
        <v>91.660816291754244</v>
      </c>
      <c r="N1141" s="70">
        <v>122.61966062588404</v>
      </c>
      <c r="O1141" s="70">
        <v>123.56962564706281</v>
      </c>
      <c r="P1141" s="70">
        <v>124.41572923493297</v>
      </c>
      <c r="Q1141" s="70">
        <v>126.4583754137257</v>
      </c>
      <c r="R1141" s="70">
        <v>128.70704361065845</v>
      </c>
      <c r="S1141" s="70">
        <v>131.29315427258817</v>
      </c>
      <c r="T1141" s="265">
        <v>133.6843454679709</v>
      </c>
      <c r="U1141" s="70">
        <v>124.20500052330061</v>
      </c>
      <c r="V1141" s="70">
        <v>124.07106706917114</v>
      </c>
      <c r="W1141" s="70">
        <v>123.82658365507194</v>
      </c>
      <c r="X1141" s="70">
        <v>124.75731373798941</v>
      </c>
      <c r="Y1141" s="70">
        <v>125.86371512716488</v>
      </c>
      <c r="Z1141" s="70">
        <v>127.26826670713351</v>
      </c>
      <c r="AA1141" s="70">
        <v>128.45127411667093</v>
      </c>
      <c r="BJ1141" s="275"/>
    </row>
    <row r="1142" spans="1:62" x14ac:dyDescent="0.25">
      <c r="A1142" t="str">
        <f t="shared" si="27"/>
        <v>51. Luchtvaart</v>
      </c>
      <c r="B1142" s="275">
        <v>51</v>
      </c>
      <c r="C1142" s="5" t="s">
        <v>161</v>
      </c>
      <c r="D1142" s="270"/>
      <c r="E1142" s="70">
        <v>157.62153523744692</v>
      </c>
      <c r="F1142" s="70">
        <v>161.509127072685</v>
      </c>
      <c r="G1142" s="70">
        <v>174.0670574965485</v>
      </c>
      <c r="H1142" s="70">
        <v>182.47994020904457</v>
      </c>
      <c r="I1142" s="70">
        <v>186.68032226742321</v>
      </c>
      <c r="J1142" s="70">
        <v>251.29852651884744</v>
      </c>
      <c r="K1142" s="69">
        <v>266.75262837176501</v>
      </c>
      <c r="L1142" s="69">
        <v>85.059561469550317</v>
      </c>
      <c r="M1142" s="265">
        <v>138.28632823129698</v>
      </c>
      <c r="N1142" s="70">
        <v>167.36463691060479</v>
      </c>
      <c r="O1142" s="70">
        <v>168.66125239653766</v>
      </c>
      <c r="P1142" s="70">
        <v>169.8161065125077</v>
      </c>
      <c r="Q1142" s="70">
        <v>172.60413197519046</v>
      </c>
      <c r="R1142" s="70">
        <v>175.67335867497985</v>
      </c>
      <c r="S1142" s="70">
        <v>179.20316351814498</v>
      </c>
      <c r="T1142" s="265">
        <v>182.46692109304232</v>
      </c>
      <c r="U1142" s="70">
        <v>170.64352317534585</v>
      </c>
      <c r="V1142" s="70">
        <v>170.45951386503307</v>
      </c>
      <c r="W1142" s="70">
        <v>170.12362150189099</v>
      </c>
      <c r="X1142" s="70">
        <v>171.40233862121138</v>
      </c>
      <c r="Y1142" s="70">
        <v>172.92240810552778</v>
      </c>
      <c r="Z1142" s="70">
        <v>174.85210199126143</v>
      </c>
      <c r="AA1142" s="70">
        <v>176.47741942176336</v>
      </c>
      <c r="BJ1142" s="275"/>
    </row>
    <row r="1143" spans="1:62" x14ac:dyDescent="0.25">
      <c r="A1143" t="str">
        <f t="shared" si="27"/>
        <v>51. Luchtvaart</v>
      </c>
      <c r="B1143" s="275">
        <v>51</v>
      </c>
      <c r="C1143" s="5" t="s">
        <v>162</v>
      </c>
      <c r="D1143" s="270"/>
      <c r="E1143" s="70">
        <v>93.588526700915551</v>
      </c>
      <c r="F1143" s="70">
        <v>84.339228948296565</v>
      </c>
      <c r="G1143" s="70">
        <v>84.746612584494457</v>
      </c>
      <c r="H1143" s="70">
        <v>84.806402549118587</v>
      </c>
      <c r="I1143" s="70">
        <v>86.124981610827618</v>
      </c>
      <c r="J1143" s="70">
        <v>138.70199950950482</v>
      </c>
      <c r="K1143" s="69">
        <v>197.01129985606815</v>
      </c>
      <c r="L1143" s="69">
        <v>59.04469250651821</v>
      </c>
      <c r="M1143" s="265">
        <v>91.602246606392299</v>
      </c>
      <c r="N1143" s="70">
        <v>100.99701979952583</v>
      </c>
      <c r="O1143" s="70">
        <v>99.224452521635001</v>
      </c>
      <c r="P1143" s="70">
        <v>97.210554087049985</v>
      </c>
      <c r="Q1143" s="70">
        <v>98.417658169696665</v>
      </c>
      <c r="R1143" s="70">
        <v>99.978968491893838</v>
      </c>
      <c r="S1143" s="70">
        <v>101.19917867939679</v>
      </c>
      <c r="T1143" s="265">
        <v>102.61885889143856</v>
      </c>
      <c r="U1143" s="70">
        <v>104.16008200644205</v>
      </c>
      <c r="V1143" s="70">
        <v>101.43580515120068</v>
      </c>
      <c r="W1143" s="70">
        <v>98.50670745529068</v>
      </c>
      <c r="X1143" s="70">
        <v>98.856499190140241</v>
      </c>
      <c r="Y1143" s="70">
        <v>99.545278679641299</v>
      </c>
      <c r="Z1143" s="70">
        <v>99.877765608039098</v>
      </c>
      <c r="AA1143" s="70">
        <v>100.39193531811726</v>
      </c>
      <c r="BJ1143" s="275"/>
    </row>
    <row r="1144" spans="1:62" x14ac:dyDescent="0.25">
      <c r="A1144" t="str">
        <f t="shared" si="27"/>
        <v>51. Luchtvaart</v>
      </c>
      <c r="B1144" s="275">
        <v>51</v>
      </c>
      <c r="C1144" s="5" t="s">
        <v>163</v>
      </c>
      <c r="D1144" s="270"/>
      <c r="E1144" s="70">
        <v>88.768855558286475</v>
      </c>
      <c r="F1144" s="70">
        <v>83.19483592701863</v>
      </c>
      <c r="G1144" s="70">
        <v>81.818121493161129</v>
      </c>
      <c r="H1144" s="70">
        <v>70.112000280222276</v>
      </c>
      <c r="I1144" s="70">
        <v>62.070555943673121</v>
      </c>
      <c r="J1144" s="70">
        <v>94.465970077332344</v>
      </c>
      <c r="K1144" s="69">
        <v>136.86116076222805</v>
      </c>
      <c r="L1144" s="69">
        <v>33.051063027214212</v>
      </c>
      <c r="M1144" s="265">
        <v>58.130533736302063</v>
      </c>
      <c r="N1144" s="70">
        <v>70.957730769333963</v>
      </c>
      <c r="O1144" s="70">
        <v>73.432009640123667</v>
      </c>
      <c r="P1144" s="70">
        <v>76.60120364973541</v>
      </c>
      <c r="Q1144" s="70">
        <v>76.059617062256535</v>
      </c>
      <c r="R1144" s="70">
        <v>75.096839228450747</v>
      </c>
      <c r="S1144" s="70">
        <v>72.951427270832028</v>
      </c>
      <c r="T1144" s="265">
        <v>71.67107946341784</v>
      </c>
      <c r="U1144" s="70">
        <v>73.692193761220878</v>
      </c>
      <c r="V1144" s="70">
        <v>75.59394252213194</v>
      </c>
      <c r="W1144" s="70">
        <v>78.165838548088075</v>
      </c>
      <c r="X1144" s="70">
        <v>76.933474589871267</v>
      </c>
      <c r="Y1144" s="70">
        <v>75.294401595852236</v>
      </c>
      <c r="Z1144" s="70">
        <v>72.502776154694345</v>
      </c>
      <c r="AA1144" s="70">
        <v>70.60648698888177</v>
      </c>
      <c r="BJ1144" s="275"/>
    </row>
    <row r="1145" spans="1:62" x14ac:dyDescent="0.25">
      <c r="A1145" t="str">
        <f t="shared" si="27"/>
        <v>51. Luchtvaart</v>
      </c>
      <c r="B1145" s="275">
        <v>51</v>
      </c>
      <c r="C1145" s="5" t="s">
        <v>164</v>
      </c>
      <c r="D1145" s="270"/>
      <c r="E1145" s="70">
        <v>60.01055993670402</v>
      </c>
      <c r="F1145" s="70">
        <v>55.157229230432577</v>
      </c>
      <c r="G1145" s="70">
        <v>57.598533250308201</v>
      </c>
      <c r="H1145" s="70">
        <v>55.931378989140853</v>
      </c>
      <c r="I1145" s="70">
        <v>51.427628742926942</v>
      </c>
      <c r="J1145" s="70">
        <v>90.049788690503377</v>
      </c>
      <c r="K1145" s="69">
        <v>142.95275977944522</v>
      </c>
      <c r="L1145" s="69">
        <v>20.176687551430348</v>
      </c>
      <c r="M1145" s="265">
        <v>44.469974970770295</v>
      </c>
      <c r="N1145" s="70">
        <v>51.127006521009669</v>
      </c>
      <c r="O1145" s="70">
        <v>47.830364035448611</v>
      </c>
      <c r="P1145" s="70">
        <v>46.633508148688342</v>
      </c>
      <c r="Q1145" s="70">
        <v>47.635354398495707</v>
      </c>
      <c r="R1145" s="70">
        <v>46.917576372209275</v>
      </c>
      <c r="S1145" s="70">
        <v>48.889403976029527</v>
      </c>
      <c r="T1145" s="265">
        <v>50.594165641205009</v>
      </c>
      <c r="U1145" s="70">
        <v>53.668599866133412</v>
      </c>
      <c r="V1145" s="70">
        <v>49.768368183365965</v>
      </c>
      <c r="W1145" s="70">
        <v>48.098066443506319</v>
      </c>
      <c r="X1145" s="70">
        <v>48.70109723521994</v>
      </c>
      <c r="Y1145" s="70">
        <v>47.54717626678503</v>
      </c>
      <c r="Z1145" s="70">
        <v>49.111558751782916</v>
      </c>
      <c r="AA1145" s="70">
        <v>50.378963631942284</v>
      </c>
      <c r="BJ1145" s="275"/>
    </row>
    <row r="1146" spans="1:62" x14ac:dyDescent="0.25">
      <c r="A1146" t="str">
        <f t="shared" si="27"/>
        <v>51. Luchtvaart</v>
      </c>
      <c r="B1146" s="275">
        <v>51</v>
      </c>
      <c r="C1146" s="5" t="s">
        <v>165</v>
      </c>
      <c r="D1146" s="270"/>
      <c r="E1146" s="70">
        <v>41.236150602757284</v>
      </c>
      <c r="F1146" s="70">
        <v>35.778722333760406</v>
      </c>
      <c r="G1146" s="70">
        <v>38.933668725400828</v>
      </c>
      <c r="H1146" s="70">
        <v>34.225922429288737</v>
      </c>
      <c r="I1146" s="70">
        <v>32.703198549150812</v>
      </c>
      <c r="J1146" s="70">
        <v>70.825341970928093</v>
      </c>
      <c r="K1146" s="69">
        <v>120.76992066398299</v>
      </c>
      <c r="L1146" s="69">
        <v>9.5151326810142844</v>
      </c>
      <c r="M1146" s="265">
        <v>36.709595388529991</v>
      </c>
      <c r="N1146" s="70">
        <v>46.251506760630861</v>
      </c>
      <c r="O1146" s="70">
        <v>45.717132536925064</v>
      </c>
      <c r="P1146" s="70">
        <v>44.651768163493685</v>
      </c>
      <c r="Q1146" s="70">
        <v>41.472789678509777</v>
      </c>
      <c r="R1146" s="70">
        <v>39.303801142966115</v>
      </c>
      <c r="S1146" s="70">
        <v>36.657034255055287</v>
      </c>
      <c r="T1146" s="265">
        <v>34.293407969401031</v>
      </c>
      <c r="U1146" s="70">
        <v>49.101691540575693</v>
      </c>
      <c r="V1146" s="70">
        <v>48.109336368061633</v>
      </c>
      <c r="W1146" s="70">
        <v>46.576715505868322</v>
      </c>
      <c r="X1146" s="70">
        <v>42.881825285427212</v>
      </c>
      <c r="Y1146" s="70">
        <v>40.283238977137955</v>
      </c>
      <c r="Z1146" s="70">
        <v>37.241483233886974</v>
      </c>
      <c r="AA1146" s="70">
        <v>34.535051294459556</v>
      </c>
      <c r="BJ1146" s="275"/>
    </row>
    <row r="1147" spans="1:62" x14ac:dyDescent="0.25">
      <c r="A1147" t="str">
        <f t="shared" si="27"/>
        <v>51. Luchtvaart</v>
      </c>
      <c r="B1147" s="275">
        <v>51</v>
      </c>
      <c r="C1147" s="5" t="s">
        <v>166</v>
      </c>
      <c r="D1147" s="266"/>
      <c r="E1147" s="70">
        <v>27.973368770927102</v>
      </c>
      <c r="F1147" s="70">
        <v>26.672956886287174</v>
      </c>
      <c r="G1147" s="70">
        <v>28.702711384418262</v>
      </c>
      <c r="H1147" s="70">
        <v>27.063808673813142</v>
      </c>
      <c r="I1147" s="70">
        <v>24.511643840191674</v>
      </c>
      <c r="J1147" s="70">
        <v>57.370219029627194</v>
      </c>
      <c r="K1147" s="69">
        <v>97.764477144651309</v>
      </c>
      <c r="L1147" s="69">
        <v>6.305990134164742</v>
      </c>
      <c r="M1147" s="265">
        <v>29.317361740641697</v>
      </c>
      <c r="N1147" s="70">
        <v>41.293944411277209</v>
      </c>
      <c r="O1147" s="70">
        <v>41.507938637948186</v>
      </c>
      <c r="P1147" s="70">
        <v>40.49867247468616</v>
      </c>
      <c r="Q1147" s="70">
        <v>38.894467617107843</v>
      </c>
      <c r="R1147" s="70">
        <v>40.140911875637848</v>
      </c>
      <c r="S1147" s="70">
        <v>38.736693796175047</v>
      </c>
      <c r="T1147" s="265">
        <v>38.289128352184548</v>
      </c>
      <c r="U1147" s="70">
        <v>44.000506915232641</v>
      </c>
      <c r="V1147" s="70">
        <v>43.841185803076755</v>
      </c>
      <c r="W1147" s="70">
        <v>42.400573321042486</v>
      </c>
      <c r="X1147" s="70">
        <v>40.364408057191625</v>
      </c>
      <c r="Y1147" s="70">
        <v>41.293130236144556</v>
      </c>
      <c r="Z1147" s="70">
        <v>39.499621827546299</v>
      </c>
      <c r="AA1147" s="70">
        <v>38.701311456534455</v>
      </c>
      <c r="BJ1147" s="275"/>
    </row>
    <row r="1148" spans="1:62" x14ac:dyDescent="0.25">
      <c r="A1148" t="str">
        <f t="shared" si="27"/>
        <v>51. Luchtvaart</v>
      </c>
      <c r="B1148" s="275">
        <v>51</v>
      </c>
      <c r="C1148" s="5" t="s">
        <v>167</v>
      </c>
      <c r="D1148" s="266"/>
      <c r="E1148" s="70">
        <v>18.505677416468174</v>
      </c>
      <c r="F1148" s="70">
        <v>19.138942893764657</v>
      </c>
      <c r="G1148" s="70">
        <v>23.195114571199273</v>
      </c>
      <c r="H1148" s="70">
        <v>24.445101874599494</v>
      </c>
      <c r="I1148" s="70">
        <v>26.783388325754171</v>
      </c>
      <c r="J1148" s="70">
        <v>49.879059951057506</v>
      </c>
      <c r="K1148" s="69">
        <v>87.060719284214102</v>
      </c>
      <c r="L1148" s="69">
        <v>15.336592848893275</v>
      </c>
      <c r="M1148" s="265">
        <v>33.607188801098175</v>
      </c>
      <c r="N1148" s="70">
        <v>42.034856443627426</v>
      </c>
      <c r="O1148" s="70">
        <v>42.915517252031869</v>
      </c>
      <c r="P1148" s="70">
        <v>42.69067670407626</v>
      </c>
      <c r="Q1148" s="70">
        <v>45.753307486192419</v>
      </c>
      <c r="R1148" s="70">
        <v>44.867916502512919</v>
      </c>
      <c r="S1148" s="70">
        <v>47.454329579238006</v>
      </c>
      <c r="T1148" s="265">
        <v>47.565486425193257</v>
      </c>
      <c r="U1148" s="70">
        <v>43.927703111685865</v>
      </c>
      <c r="V1148" s="70">
        <v>44.455253745390706</v>
      </c>
      <c r="W1148" s="70">
        <v>43.835059091248439</v>
      </c>
      <c r="X1148" s="70">
        <v>46.568351784747612</v>
      </c>
      <c r="Y1148" s="70">
        <v>45.267247806268792</v>
      </c>
      <c r="Z1148" s="70">
        <v>47.457389490591389</v>
      </c>
      <c r="AA1148" s="70">
        <v>47.151961131220226</v>
      </c>
      <c r="BJ1148" s="275"/>
    </row>
    <row r="1149" spans="1:62" x14ac:dyDescent="0.25">
      <c r="A1149" t="str">
        <f t="shared" si="27"/>
        <v>51. Luchtvaart</v>
      </c>
      <c r="B1149" s="275">
        <v>51</v>
      </c>
      <c r="C1149" s="5" t="s">
        <v>168</v>
      </c>
      <c r="D1149" s="266"/>
      <c r="E1149" s="70">
        <v>14.474817430023066</v>
      </c>
      <c r="F1149" s="70">
        <v>13.146613222853293</v>
      </c>
      <c r="G1149" s="70">
        <v>15.902007467666378</v>
      </c>
      <c r="H1149" s="70">
        <v>19.636287491654247</v>
      </c>
      <c r="I1149" s="70">
        <v>20.798874025309615</v>
      </c>
      <c r="J1149" s="70">
        <v>33.558211370563178</v>
      </c>
      <c r="K1149" s="69">
        <v>54.550589080787901</v>
      </c>
      <c r="L1149" s="69">
        <v>20.940280877557782</v>
      </c>
      <c r="M1149" s="265">
        <v>26.652124218000143</v>
      </c>
      <c r="N1149" s="70">
        <v>31.570317417866313</v>
      </c>
      <c r="O1149" s="70">
        <v>37.33705037861511</v>
      </c>
      <c r="P1149" s="70">
        <v>43.449517166205673</v>
      </c>
      <c r="Q1149" s="70">
        <v>45.925526147530931</v>
      </c>
      <c r="R1149" s="70">
        <v>48.910876840718807</v>
      </c>
      <c r="S1149" s="70">
        <v>49.961304161010041</v>
      </c>
      <c r="T1149" s="265">
        <v>50.941376584393218</v>
      </c>
      <c r="U1149" s="70">
        <v>32.164015935857329</v>
      </c>
      <c r="V1149" s="70">
        <v>37.706058860084482</v>
      </c>
      <c r="W1149" s="70">
        <v>43.494656492393318</v>
      </c>
      <c r="X1149" s="70">
        <v>45.57061674362042</v>
      </c>
      <c r="Y1149" s="70">
        <v>48.107859017791583</v>
      </c>
      <c r="Z1149" s="70">
        <v>48.710676659709314</v>
      </c>
      <c r="AA1149" s="70">
        <v>49.231252859225791</v>
      </c>
      <c r="BJ1149" s="275"/>
    </row>
    <row r="1150" spans="1:62" x14ac:dyDescent="0.25">
      <c r="A1150" t="str">
        <f t="shared" si="27"/>
        <v>51. Luchtvaart</v>
      </c>
      <c r="B1150" s="275">
        <v>51</v>
      </c>
      <c r="C1150" s="5" t="s">
        <v>169</v>
      </c>
      <c r="D1150" s="266"/>
      <c r="E1150" s="70">
        <v>1.718291174514283</v>
      </c>
      <c r="F1150" s="70">
        <v>2.112569958326743</v>
      </c>
      <c r="G1150" s="70">
        <v>1.6970599444526402</v>
      </c>
      <c r="H1150" s="70">
        <v>1.6767486012545116</v>
      </c>
      <c r="I1150" s="70">
        <v>0.82698681580749878</v>
      </c>
      <c r="J1150" s="70">
        <v>1.3967318928509556</v>
      </c>
      <c r="K1150" s="69">
        <v>4.3045596957131256</v>
      </c>
      <c r="L1150" s="69">
        <v>1.1425913361641722</v>
      </c>
      <c r="M1150" s="265">
        <v>1.6803508320646754</v>
      </c>
      <c r="N1150" s="70">
        <v>2.499017232588614</v>
      </c>
      <c r="O1150" s="70">
        <v>2.7723270518877432</v>
      </c>
      <c r="P1150" s="70">
        <v>6.711136432697022</v>
      </c>
      <c r="Q1150" s="70">
        <v>8.1241416700778952</v>
      </c>
      <c r="R1150" s="70">
        <v>9.6960468320552771</v>
      </c>
      <c r="S1150" s="70">
        <v>10.50890983114116</v>
      </c>
      <c r="T1150" s="265">
        <v>12.737831605055446</v>
      </c>
      <c r="U1150" s="70">
        <v>2.52412603226096</v>
      </c>
      <c r="V1150" s="70">
        <v>2.7756586967373589</v>
      </c>
      <c r="W1150" s="70">
        <v>6.6603566147012812</v>
      </c>
      <c r="X1150" s="70">
        <v>7.9920596867955842</v>
      </c>
      <c r="Y1150" s="70">
        <v>9.4548741005945995</v>
      </c>
      <c r="Z1150" s="70">
        <v>10.157773547736666</v>
      </c>
      <c r="AA1150" s="70">
        <v>12.204392865037851</v>
      </c>
      <c r="BJ1150" s="275"/>
    </row>
    <row r="1151" spans="1:62" x14ac:dyDescent="0.25">
      <c r="A1151" t="str">
        <f t="shared" si="27"/>
        <v>51. Luchtvaart</v>
      </c>
      <c r="B1151" s="275">
        <v>51</v>
      </c>
      <c r="C1151" s="5" t="s">
        <v>26</v>
      </c>
      <c r="D1151" s="270"/>
      <c r="E1151" s="70">
        <v>34.698786021005525</v>
      </c>
      <c r="F1151" s="70">
        <v>34.398126074944699</v>
      </c>
      <c r="G1151" s="70">
        <v>40.794181983318289</v>
      </c>
      <c r="H1151" s="70">
        <v>45.758137967508254</v>
      </c>
      <c r="I1151" s="70">
        <v>48.409249166871291</v>
      </c>
      <c r="J1151" s="70">
        <v>84.834003214471636</v>
      </c>
      <c r="K1151" s="69">
        <v>145.91586806071513</v>
      </c>
      <c r="L1151" s="69">
        <v>37.419465062615231</v>
      </c>
      <c r="M1151" s="265">
        <v>61.93966385116299</v>
      </c>
      <c r="N1151" s="70">
        <v>76.104191094082353</v>
      </c>
      <c r="O1151" s="70">
        <v>83.024894682534722</v>
      </c>
      <c r="P1151" s="70">
        <v>92.851330302978951</v>
      </c>
      <c r="Q1151" s="70">
        <v>99.802975303801233</v>
      </c>
      <c r="R1151" s="70">
        <v>103.474840175287</v>
      </c>
      <c r="S1151" s="70">
        <v>107.92454357138919</v>
      </c>
      <c r="T1151" s="265">
        <v>111.24469461464193</v>
      </c>
      <c r="U1151" s="70">
        <v>78.61584507980416</v>
      </c>
      <c r="V1151" s="70">
        <v>84.936971302212541</v>
      </c>
      <c r="W1151" s="70">
        <v>93.990072198343043</v>
      </c>
      <c r="X1151" s="70">
        <v>100.13102821516361</v>
      </c>
      <c r="Y1151" s="70">
        <v>102.82998092465496</v>
      </c>
      <c r="Z1151" s="70">
        <v>106.32583969803737</v>
      </c>
      <c r="AA1151" s="70">
        <v>108.58760685548387</v>
      </c>
      <c r="BJ1151" s="275"/>
    </row>
    <row r="1152" spans="1:62" x14ac:dyDescent="0.25">
      <c r="A1152" t="str">
        <f t="shared" si="27"/>
        <v>51. Luchtvaart</v>
      </c>
      <c r="B1152" s="275">
        <v>51</v>
      </c>
      <c r="C1152" s="5" t="s">
        <v>19</v>
      </c>
      <c r="D1152" s="270"/>
      <c r="E1152" s="70">
        <v>639.87938286204189</v>
      </c>
      <c r="F1152" s="70">
        <v>619.75761153432143</v>
      </c>
      <c r="G1152" s="70">
        <v>648.35489872343192</v>
      </c>
      <c r="H1152" s="70">
        <v>654.12290622613057</v>
      </c>
      <c r="I1152" s="70">
        <v>656.50810712123098</v>
      </c>
      <c r="J1152" s="70">
        <v>985.16677178711757</v>
      </c>
      <c r="K1152" s="69">
        <v>1276.230514519779</v>
      </c>
      <c r="L1152" s="69">
        <v>293.72323491325091</v>
      </c>
      <c r="M1152" s="265">
        <v>553.38384842709377</v>
      </c>
      <c r="N1152" s="70">
        <v>683.19830633095557</v>
      </c>
      <c r="O1152" s="70">
        <v>689.50050192515084</v>
      </c>
      <c r="P1152" s="70">
        <v>699.2564358827035</v>
      </c>
      <c r="Q1152" s="70">
        <v>708.03092276632572</v>
      </c>
      <c r="R1152" s="70">
        <v>716.09777445199416</v>
      </c>
      <c r="S1152" s="70">
        <v>723.79575573139653</v>
      </c>
      <c r="T1152" s="265">
        <v>731.93017446896658</v>
      </c>
      <c r="U1152" s="70">
        <v>704.61379534768867</v>
      </c>
      <c r="V1152" s="70">
        <v>704.73550520975573</v>
      </c>
      <c r="W1152" s="70">
        <v>708.19464719217876</v>
      </c>
      <c r="X1152" s="70">
        <v>710.5833587129473</v>
      </c>
      <c r="Y1152" s="70">
        <v>712.19283956111281</v>
      </c>
      <c r="Z1152" s="70">
        <v>713.36672579157801</v>
      </c>
      <c r="AA1152" s="70">
        <v>714.87952203430962</v>
      </c>
      <c r="BJ1152" s="275"/>
    </row>
    <row r="1153" spans="1:62" x14ac:dyDescent="0.25">
      <c r="A1153" t="str">
        <f t="shared" si="27"/>
        <v>51. Luchtvaart</v>
      </c>
      <c r="B1153" s="275">
        <v>51</v>
      </c>
      <c r="C1153" s="5" t="s">
        <v>20</v>
      </c>
      <c r="D1153" s="270"/>
      <c r="E1153" s="267">
        <v>5.422707302398988E-2</v>
      </c>
      <c r="F1153" s="267">
        <v>5.550254718096314E-2</v>
      </c>
      <c r="G1153" s="267">
        <v>6.2919524574641672E-2</v>
      </c>
      <c r="H1153" s="267">
        <v>6.9953425467857946E-2</v>
      </c>
      <c r="I1153" s="267">
        <v>7.3737473523585936E-2</v>
      </c>
      <c r="J1153" s="267">
        <v>8.611131195643211E-2</v>
      </c>
      <c r="K1153" s="333">
        <v>0.11433347377344324</v>
      </c>
      <c r="L1153" s="333">
        <v>0.12739702078273382</v>
      </c>
      <c r="M1153" s="268">
        <v>0.11192893328422343</v>
      </c>
      <c r="N1153" s="267">
        <v>0.11139399847577475</v>
      </c>
      <c r="O1153" s="267">
        <v>0.12041310260213203</v>
      </c>
      <c r="P1153" s="267">
        <v>0.13278580723503597</v>
      </c>
      <c r="Q1153" s="267">
        <v>0.14095849784902631</v>
      </c>
      <c r="R1153" s="267">
        <v>0.14449820103752292</v>
      </c>
      <c r="S1153" s="267">
        <v>0.14910911360944815</v>
      </c>
      <c r="T1153" s="268">
        <v>0.15198812468054443</v>
      </c>
      <c r="U1153" s="267">
        <v>0.11157295755330976</v>
      </c>
      <c r="V1153" s="267">
        <v>0.12052319015334996</v>
      </c>
      <c r="W1153" s="267">
        <v>0.13271785175303294</v>
      </c>
      <c r="X1153" s="267">
        <v>0.14091383788740444</v>
      </c>
      <c r="Y1153" s="267">
        <v>0.14438502497164069</v>
      </c>
      <c r="Z1153" s="267">
        <v>0.14904793825371418</v>
      </c>
      <c r="AA1153" s="267">
        <v>0.15189637345671844</v>
      </c>
      <c r="BJ1153" s="275"/>
    </row>
    <row r="1154" spans="1:62" x14ac:dyDescent="0.25">
      <c r="A1154" t="str">
        <f t="shared" si="27"/>
        <v>51. Luchtvaart</v>
      </c>
      <c r="B1154" s="275">
        <v>51</v>
      </c>
      <c r="C1154" s="5" t="s">
        <v>29</v>
      </c>
      <c r="D1154" s="270"/>
      <c r="E1154" s="70">
        <v>639.87938286204189</v>
      </c>
      <c r="F1154" s="70">
        <v>619.75761153432143</v>
      </c>
      <c r="G1154" s="70">
        <v>648.35489872343192</v>
      </c>
      <c r="H1154" s="70">
        <v>654.12290622613057</v>
      </c>
      <c r="I1154" s="70">
        <v>656.50810712123098</v>
      </c>
      <c r="J1154" s="70">
        <v>674.16677178711757</v>
      </c>
      <c r="K1154" s="69">
        <v>215.23051451977904</v>
      </c>
      <c r="L1154" s="69">
        <v>293.72323491325091</v>
      </c>
      <c r="M1154" s="265">
        <v>553.38384842709377</v>
      </c>
      <c r="N1154" s="70">
        <v>683.19830633095557</v>
      </c>
      <c r="O1154" s="70">
        <v>689.50050192515084</v>
      </c>
      <c r="P1154" s="70">
        <v>699.2564358827035</v>
      </c>
      <c r="Q1154" s="70">
        <v>708.03092276632572</v>
      </c>
      <c r="R1154" s="70">
        <v>716.09777445199416</v>
      </c>
      <c r="S1154" s="70">
        <v>723.79575573139653</v>
      </c>
      <c r="T1154" s="265">
        <v>731.93017446896658</v>
      </c>
      <c r="U1154" s="70">
        <v>672.24806119101095</v>
      </c>
      <c r="V1154" s="70">
        <v>672.58442289641994</v>
      </c>
      <c r="W1154" s="70">
        <v>676.25679313594674</v>
      </c>
      <c r="X1154" s="70">
        <v>678.8573187688944</v>
      </c>
      <c r="Y1154" s="70">
        <v>680.67720896304559</v>
      </c>
      <c r="Z1154" s="70">
        <v>682.06010908978567</v>
      </c>
      <c r="AA1154" s="70">
        <v>683.78053303381569</v>
      </c>
      <c r="BJ1154" s="275"/>
    </row>
    <row r="1155" spans="1:62" x14ac:dyDescent="0.25">
      <c r="A1155" t="str">
        <f t="shared" ref="A1155:A1218" si="28">VLOOKUP(B1155,$AU$3:$AV$70,2)</f>
        <v>52. Opslag en vervoerondersteunende activiteiten</v>
      </c>
      <c r="B1155" s="275">
        <v>52</v>
      </c>
      <c r="C1155" s="5" t="s">
        <v>25</v>
      </c>
      <c r="D1155" s="70">
        <v>45718</v>
      </c>
      <c r="E1155" s="70">
        <v>45705</v>
      </c>
      <c r="F1155" s="70">
        <v>47185</v>
      </c>
      <c r="G1155" s="70">
        <v>48574</v>
      </c>
      <c r="H1155" s="70">
        <v>51364</v>
      </c>
      <c r="I1155" s="70">
        <v>52819</v>
      </c>
      <c r="J1155" s="70">
        <v>52977</v>
      </c>
      <c r="K1155" s="69">
        <v>54252</v>
      </c>
      <c r="L1155" s="69">
        <v>56504</v>
      </c>
      <c r="M1155" s="265">
        <v>57523.860549928584</v>
      </c>
      <c r="N1155" s="70">
        <v>59010.943479646281</v>
      </c>
      <c r="O1155" s="70">
        <v>60536.469859068449</v>
      </c>
      <c r="P1155" s="70">
        <v>62101.433512275551</v>
      </c>
      <c r="Q1155" s="70">
        <v>63706.853955274964</v>
      </c>
      <c r="R1155" s="70">
        <v>65353.777060178181</v>
      </c>
      <c r="S1155" s="70">
        <v>67043.275736547657</v>
      </c>
      <c r="T1155" s="265">
        <v>68776.450630357926</v>
      </c>
      <c r="U1155" s="70">
        <v>58504.689697193797</v>
      </c>
      <c r="V1155" s="70">
        <v>59502.242788348201</v>
      </c>
      <c r="W1155" s="70">
        <v>60516.804980393848</v>
      </c>
      <c r="X1155" s="70">
        <v>61548.666292494345</v>
      </c>
      <c r="Y1155" s="70">
        <v>62598.121688878637</v>
      </c>
      <c r="Z1155" s="70">
        <v>63665.47116315837</v>
      </c>
      <c r="AA1155" s="70">
        <v>64751.019824083181</v>
      </c>
      <c r="BJ1155" s="275"/>
    </row>
    <row r="1156" spans="1:62" x14ac:dyDescent="0.25">
      <c r="A1156" t="str">
        <f t="shared" si="28"/>
        <v>52. Opslag en vervoerondersteunende activiteiten</v>
      </c>
      <c r="B1156" s="275">
        <v>52</v>
      </c>
      <c r="C1156" s="5" t="s">
        <v>154</v>
      </c>
      <c r="D1156" s="266"/>
      <c r="E1156" s="70">
        <v>-13</v>
      </c>
      <c r="F1156" s="70">
        <v>1480</v>
      </c>
      <c r="G1156" s="70">
        <v>1389</v>
      </c>
      <c r="H1156" s="70">
        <v>2790</v>
      </c>
      <c r="I1156" s="70">
        <v>1455</v>
      </c>
      <c r="J1156" s="70">
        <v>158</v>
      </c>
      <c r="K1156" s="69">
        <v>1275</v>
      </c>
      <c r="L1156" s="69">
        <v>2252</v>
      </c>
      <c r="M1156" s="265">
        <v>1019.8605499285841</v>
      </c>
      <c r="N1156" s="70">
        <v>1487.082929717697</v>
      </c>
      <c r="O1156" s="70">
        <v>1525.5263794221682</v>
      </c>
      <c r="P1156" s="70">
        <v>1564.9636532071017</v>
      </c>
      <c r="Q1156" s="70">
        <v>1605.4204429994134</v>
      </c>
      <c r="R1156" s="70">
        <v>1646.9231049032169</v>
      </c>
      <c r="S1156" s="70">
        <v>1689.498676369476</v>
      </c>
      <c r="T1156" s="265">
        <v>1733.1748938102683</v>
      </c>
      <c r="U1156" s="70">
        <v>980.82914726521267</v>
      </c>
      <c r="V1156" s="70">
        <v>997.55309115440468</v>
      </c>
      <c r="W1156" s="70">
        <v>1014.562192045647</v>
      </c>
      <c r="X1156" s="70">
        <v>1031.8613121004964</v>
      </c>
      <c r="Y1156" s="70">
        <v>1049.4553963842918</v>
      </c>
      <c r="Z1156" s="70">
        <v>1067.3494742797338</v>
      </c>
      <c r="AA1156" s="70">
        <v>1085.548660924811</v>
      </c>
      <c r="BJ1156" s="275"/>
    </row>
    <row r="1157" spans="1:62" x14ac:dyDescent="0.25">
      <c r="A1157" t="str">
        <f t="shared" si="28"/>
        <v>52. Opslag en vervoerondersteunende activiteiten</v>
      </c>
      <c r="B1157" s="275">
        <v>52</v>
      </c>
      <c r="C1157" s="5" t="s">
        <v>155</v>
      </c>
      <c r="D1157" s="266"/>
      <c r="E1157" s="267">
        <v>0.99971564810359159</v>
      </c>
      <c r="F1157" s="267">
        <v>1.0323815775079312</v>
      </c>
      <c r="G1157" s="267">
        <v>1.0294373211825791</v>
      </c>
      <c r="H1157" s="267">
        <v>1.0574381356281137</v>
      </c>
      <c r="I1157" s="267">
        <v>1.0283272330815356</v>
      </c>
      <c r="J1157" s="267">
        <v>1.0029913478104471</v>
      </c>
      <c r="K1157" s="333">
        <v>1.0240670479642109</v>
      </c>
      <c r="L1157" s="333">
        <v>1.0415099904151</v>
      </c>
      <c r="M1157" s="268">
        <v>1.0180493513720903</v>
      </c>
      <c r="N1157" s="267">
        <v>1.0258515842904348</v>
      </c>
      <c r="O1157" s="267">
        <v>1.025851584290435</v>
      </c>
      <c r="P1157" s="267">
        <v>1.0258515842904352</v>
      </c>
      <c r="Q1157" s="267">
        <v>1.0258515842904345</v>
      </c>
      <c r="R1157" s="267">
        <v>1.025851584290435</v>
      </c>
      <c r="S1157" s="267">
        <v>1.0258515842904348</v>
      </c>
      <c r="T1157" s="268">
        <v>1.0258515842904354</v>
      </c>
      <c r="U1157" s="267">
        <v>1.017050822700154</v>
      </c>
      <c r="V1157" s="267">
        <v>1.0170508227001545</v>
      </c>
      <c r="W1157" s="267">
        <v>1.017050822700154</v>
      </c>
      <c r="X1157" s="267">
        <v>1.017050822700154</v>
      </c>
      <c r="Y1157" s="267">
        <v>1.0170508227001545</v>
      </c>
      <c r="Z1157" s="267">
        <v>1.017050822700154</v>
      </c>
      <c r="AA1157" s="267">
        <v>1.0170508227001545</v>
      </c>
      <c r="BJ1157" s="275"/>
    </row>
    <row r="1158" spans="1:62" x14ac:dyDescent="0.25">
      <c r="A1158" t="str">
        <f t="shared" si="28"/>
        <v>52. Opslag en vervoerondersteunende activiteiten</v>
      </c>
      <c r="B1158" s="275">
        <v>52</v>
      </c>
      <c r="C1158" s="5" t="s">
        <v>8</v>
      </c>
      <c r="D1158" s="70">
        <v>109</v>
      </c>
      <c r="E1158" s="70">
        <v>82</v>
      </c>
      <c r="F1158" s="70">
        <v>71</v>
      </c>
      <c r="G1158" s="70">
        <v>76</v>
      </c>
      <c r="H1158" s="70">
        <v>110</v>
      </c>
      <c r="I1158" s="70">
        <v>127</v>
      </c>
      <c r="J1158" s="70">
        <v>85</v>
      </c>
      <c r="K1158" s="69">
        <v>135</v>
      </c>
      <c r="L1158" s="69">
        <v>162</v>
      </c>
      <c r="M1158" s="265">
        <v>119.72498848467482</v>
      </c>
      <c r="N1158" s="70">
        <v>125.83968247001181</v>
      </c>
      <c r="O1158" s="70">
        <v>129.79158853156281</v>
      </c>
      <c r="P1158" s="70">
        <v>135.98313872282509</v>
      </c>
      <c r="Q1158" s="70">
        <v>142.12505776957556</v>
      </c>
      <c r="R1158" s="70">
        <v>148.00302954714977</v>
      </c>
      <c r="S1158" s="70">
        <v>153.65902650294373</v>
      </c>
      <c r="T1158" s="265">
        <v>156.69474824452425</v>
      </c>
      <c r="U1158" s="70">
        <v>124.76010618336852</v>
      </c>
      <c r="V1158" s="70">
        <v>127.57418182245584</v>
      </c>
      <c r="W1158" s="70">
        <v>132.51328707387046</v>
      </c>
      <c r="X1158" s="70">
        <v>137.31030822213114</v>
      </c>
      <c r="Y1158" s="70">
        <v>141.76245154712572</v>
      </c>
      <c r="Z1158" s="70">
        <v>145.917308086562</v>
      </c>
      <c r="AA1158" s="70">
        <v>147.52352959360741</v>
      </c>
      <c r="BJ1158" s="275"/>
    </row>
    <row r="1159" spans="1:62" x14ac:dyDescent="0.25">
      <c r="A1159" t="str">
        <f t="shared" si="28"/>
        <v>52. Opslag en vervoerondersteunende activiteiten</v>
      </c>
      <c r="B1159" s="275">
        <v>52</v>
      </c>
      <c r="C1159" s="5" t="s">
        <v>9</v>
      </c>
      <c r="D1159" s="70">
        <v>2444</v>
      </c>
      <c r="E1159" s="70">
        <v>2474</v>
      </c>
      <c r="F1159" s="70">
        <v>2537</v>
      </c>
      <c r="G1159" s="70">
        <v>2586</v>
      </c>
      <c r="H1159" s="70">
        <v>2713</v>
      </c>
      <c r="I1159" s="70">
        <v>2927</v>
      </c>
      <c r="J1159" s="70">
        <v>2762</v>
      </c>
      <c r="K1159" s="69">
        <v>2930</v>
      </c>
      <c r="L1159" s="69">
        <v>3153</v>
      </c>
      <c r="M1159" s="265">
        <v>3068.3125053031708</v>
      </c>
      <c r="N1159" s="70">
        <v>3225.019908317146</v>
      </c>
      <c r="O1159" s="70">
        <v>3326.2993733804701</v>
      </c>
      <c r="P1159" s="70">
        <v>3484.9764475611373</v>
      </c>
      <c r="Q1159" s="70">
        <v>3642.3815745628112</v>
      </c>
      <c r="R1159" s="70">
        <v>3793.0222598468081</v>
      </c>
      <c r="S1159" s="70">
        <v>3937.9741734704262</v>
      </c>
      <c r="T1159" s="265">
        <v>4015.7736629521432</v>
      </c>
      <c r="U1159" s="70">
        <v>3197.3525227307173</v>
      </c>
      <c r="V1159" s="70">
        <v>3269.4716649713191</v>
      </c>
      <c r="W1159" s="70">
        <v>3396.0510749986906</v>
      </c>
      <c r="X1159" s="70">
        <v>3518.9891530365599</v>
      </c>
      <c r="Y1159" s="70">
        <v>3633.0887007782712</v>
      </c>
      <c r="Z1159" s="70">
        <v>3739.5693815371151</v>
      </c>
      <c r="AA1159" s="70">
        <v>3780.7336330332446</v>
      </c>
      <c r="BJ1159" s="275"/>
    </row>
    <row r="1160" spans="1:62" x14ac:dyDescent="0.25">
      <c r="A1160" t="str">
        <f t="shared" si="28"/>
        <v>52. Opslag en vervoerondersteunende activiteiten</v>
      </c>
      <c r="B1160" s="275">
        <v>52</v>
      </c>
      <c r="C1160" s="5" t="s">
        <v>10</v>
      </c>
      <c r="D1160" s="70">
        <v>5469</v>
      </c>
      <c r="E1160" s="70">
        <v>5331</v>
      </c>
      <c r="F1160" s="70">
        <v>5707</v>
      </c>
      <c r="G1160" s="70">
        <v>6001</v>
      </c>
      <c r="H1160" s="70">
        <v>6499</v>
      </c>
      <c r="I1160" s="70">
        <v>6669</v>
      </c>
      <c r="J1160" s="70">
        <v>6522</v>
      </c>
      <c r="K1160" s="69">
        <v>6583</v>
      </c>
      <c r="L1160" s="69">
        <v>6850</v>
      </c>
      <c r="M1160" s="265">
        <v>6959.6873922580398</v>
      </c>
      <c r="N1160" s="70">
        <v>7315.1383233952201</v>
      </c>
      <c r="O1160" s="70">
        <v>7544.8650591424976</v>
      </c>
      <c r="P1160" s="70">
        <v>7904.7836889127293</v>
      </c>
      <c r="Q1160" s="70">
        <v>8261.8172296543962</v>
      </c>
      <c r="R1160" s="70">
        <v>8603.5073529127367</v>
      </c>
      <c r="S1160" s="70">
        <v>8932.2939429313083</v>
      </c>
      <c r="T1160" s="265">
        <v>9108.7623193219715</v>
      </c>
      <c r="U1160" s="70">
        <v>7252.3818882831492</v>
      </c>
      <c r="V1160" s="70">
        <v>7415.9658400888629</v>
      </c>
      <c r="W1160" s="70">
        <v>7703.0790733610111</v>
      </c>
      <c r="X1160" s="70">
        <v>7981.9328701205604</v>
      </c>
      <c r="Y1160" s="70">
        <v>8240.7387063930528</v>
      </c>
      <c r="Z1160" s="70">
        <v>8482.2630785407819</v>
      </c>
      <c r="AA1160" s="70">
        <v>8575.6337249968365</v>
      </c>
      <c r="BJ1160" s="275"/>
    </row>
    <row r="1161" spans="1:62" x14ac:dyDescent="0.25">
      <c r="A1161" t="str">
        <f t="shared" si="28"/>
        <v>52. Opslag en vervoerondersteunende activiteiten</v>
      </c>
      <c r="B1161" s="275">
        <v>52</v>
      </c>
      <c r="C1161" s="5" t="s">
        <v>11</v>
      </c>
      <c r="D1161" s="70">
        <v>6960</v>
      </c>
      <c r="E1161" s="70">
        <v>6661</v>
      </c>
      <c r="F1161" s="70">
        <v>6623</v>
      </c>
      <c r="G1161" s="70">
        <v>6610</v>
      </c>
      <c r="H1161" s="70">
        <v>6907</v>
      </c>
      <c r="I1161" s="70">
        <v>7034</v>
      </c>
      <c r="J1161" s="70">
        <v>7061</v>
      </c>
      <c r="K1161" s="69">
        <v>7375</v>
      </c>
      <c r="L1161" s="69">
        <v>7795</v>
      </c>
      <c r="M1161" s="265">
        <v>7925.6801638956886</v>
      </c>
      <c r="N1161" s="70">
        <v>7963.4245409308751</v>
      </c>
      <c r="O1161" s="70">
        <v>8112.7295560315715</v>
      </c>
      <c r="P1161" s="70">
        <v>8262.4346450057674</v>
      </c>
      <c r="Q1161" s="70">
        <v>8440.059378572385</v>
      </c>
      <c r="R1161" s="70">
        <v>8719.5874089485205</v>
      </c>
      <c r="S1161" s="70">
        <v>9097.0768491635354</v>
      </c>
      <c r="T1161" s="265">
        <v>9468.1001805047799</v>
      </c>
      <c r="U1161" s="70">
        <v>7895.1064704612563</v>
      </c>
      <c r="V1161" s="70">
        <v>7974.1287333570181</v>
      </c>
      <c r="W1161" s="70">
        <v>8051.6039291786346</v>
      </c>
      <c r="X1161" s="70">
        <v>8154.1367361396078</v>
      </c>
      <c r="Y1161" s="70">
        <v>8351.9242231335684</v>
      </c>
      <c r="Z1161" s="70">
        <v>8638.7438180281279</v>
      </c>
      <c r="AA1161" s="70">
        <v>8913.9398277360579</v>
      </c>
      <c r="BJ1161" s="275"/>
    </row>
    <row r="1162" spans="1:62" x14ac:dyDescent="0.25">
      <c r="A1162" t="str">
        <f t="shared" si="28"/>
        <v>52. Opslag en vervoerondersteunende activiteiten</v>
      </c>
      <c r="B1162" s="275">
        <v>52</v>
      </c>
      <c r="C1162" s="5" t="s">
        <v>12</v>
      </c>
      <c r="D1162" s="70">
        <v>6479</v>
      </c>
      <c r="E1162" s="70">
        <v>6576</v>
      </c>
      <c r="F1162" s="70">
        <v>6898</v>
      </c>
      <c r="G1162" s="70">
        <v>7178</v>
      </c>
      <c r="H1162" s="70">
        <v>7501</v>
      </c>
      <c r="I1162" s="70">
        <v>7508</v>
      </c>
      <c r="J1162" s="70">
        <v>7519</v>
      </c>
      <c r="K1162" s="69">
        <v>7508</v>
      </c>
      <c r="L1162" s="69">
        <v>7576</v>
      </c>
      <c r="M1162" s="265">
        <v>7732.3212487518549</v>
      </c>
      <c r="N1162" s="70">
        <v>7969.4770402990489</v>
      </c>
      <c r="O1162" s="70">
        <v>8120.9052323439373</v>
      </c>
      <c r="P1162" s="70">
        <v>8296.649002958864</v>
      </c>
      <c r="Q1162" s="70">
        <v>8508.8157309355502</v>
      </c>
      <c r="R1162" s="70">
        <v>8651.4627398228968</v>
      </c>
      <c r="S1162" s="70">
        <v>8692.6635030135785</v>
      </c>
      <c r="T1162" s="265">
        <v>8855.640906630817</v>
      </c>
      <c r="U1162" s="70">
        <v>7901.1070455503432</v>
      </c>
      <c r="V1162" s="70">
        <v>7982.1647334414301</v>
      </c>
      <c r="W1162" s="70">
        <v>8084.945246933692</v>
      </c>
      <c r="X1162" s="70">
        <v>8220.563839729768</v>
      </c>
      <c r="Y1162" s="70">
        <v>8286.6720446096988</v>
      </c>
      <c r="Z1162" s="70">
        <v>8254.7058075872064</v>
      </c>
      <c r="AA1162" s="70">
        <v>8337.3273067265582</v>
      </c>
      <c r="BJ1162" s="275"/>
    </row>
    <row r="1163" spans="1:62" x14ac:dyDescent="0.25">
      <c r="A1163" t="str">
        <f t="shared" si="28"/>
        <v>52. Opslag en vervoerondersteunende activiteiten</v>
      </c>
      <c r="B1163" s="275">
        <v>52</v>
      </c>
      <c r="C1163" s="5" t="s">
        <v>13</v>
      </c>
      <c r="D1163" s="70">
        <v>6582</v>
      </c>
      <c r="E1163" s="70">
        <v>6379</v>
      </c>
      <c r="F1163" s="70">
        <v>6327</v>
      </c>
      <c r="G1163" s="70">
        <v>6391</v>
      </c>
      <c r="H1163" s="70">
        <v>6730</v>
      </c>
      <c r="I1163" s="70">
        <v>6989</v>
      </c>
      <c r="J1163" s="70">
        <v>7227</v>
      </c>
      <c r="K1163" s="69">
        <v>7521</v>
      </c>
      <c r="L1163" s="69">
        <v>7907</v>
      </c>
      <c r="M1163" s="265">
        <v>8056.9606904933444</v>
      </c>
      <c r="N1163" s="70">
        <v>8162.1115730470192</v>
      </c>
      <c r="O1163" s="70">
        <v>8172.5501845029075</v>
      </c>
      <c r="P1163" s="70">
        <v>8224.7840406837204</v>
      </c>
      <c r="Q1163" s="70">
        <v>8269.7611260510239</v>
      </c>
      <c r="R1163" s="70">
        <v>8440.3972646602942</v>
      </c>
      <c r="S1163" s="70">
        <v>8699.2702511643674</v>
      </c>
      <c r="T1163" s="265">
        <v>8864.5652585509852</v>
      </c>
      <c r="U1163" s="70">
        <v>8092.0889702381119</v>
      </c>
      <c r="V1163" s="70">
        <v>8032.9273644522837</v>
      </c>
      <c r="W1163" s="70">
        <v>8014.9140469925724</v>
      </c>
      <c r="X1163" s="70">
        <v>7989.607652314653</v>
      </c>
      <c r="Y1163" s="70">
        <v>8084.5061883595899</v>
      </c>
      <c r="Z1163" s="70">
        <v>8260.9796915711722</v>
      </c>
      <c r="AA1163" s="70">
        <v>8345.7293234459976</v>
      </c>
      <c r="BJ1163" s="275"/>
    </row>
    <row r="1164" spans="1:62" x14ac:dyDescent="0.25">
      <c r="A1164" t="str">
        <f t="shared" si="28"/>
        <v>52. Opslag en vervoerondersteunende activiteiten</v>
      </c>
      <c r="B1164" s="275">
        <v>52</v>
      </c>
      <c r="C1164" s="5" t="s">
        <v>14</v>
      </c>
      <c r="D1164" s="70">
        <v>6531</v>
      </c>
      <c r="E1164" s="70">
        <v>6544</v>
      </c>
      <c r="F1164" s="70">
        <v>6681</v>
      </c>
      <c r="G1164" s="70">
        <v>6843</v>
      </c>
      <c r="H1164" s="70">
        <v>7114</v>
      </c>
      <c r="I1164" s="70">
        <v>7067</v>
      </c>
      <c r="J1164" s="70">
        <v>6861</v>
      </c>
      <c r="K1164" s="69">
        <v>6749</v>
      </c>
      <c r="L1164" s="69">
        <v>6890</v>
      </c>
      <c r="M1164" s="265">
        <v>7132.9086118059686</v>
      </c>
      <c r="N1164" s="70">
        <v>7466.1416482801624</v>
      </c>
      <c r="O1164" s="70">
        <v>7878.4901507814329</v>
      </c>
      <c r="P1164" s="70">
        <v>8270.9063299050813</v>
      </c>
      <c r="Q1164" s="70">
        <v>8631.0719672235282</v>
      </c>
      <c r="R1164" s="70">
        <v>8794.7650887490872</v>
      </c>
      <c r="S1164" s="70">
        <v>8909.5450096720451</v>
      </c>
      <c r="T1164" s="265">
        <v>8920.9395217137353</v>
      </c>
      <c r="U1164" s="70">
        <v>7402.0897584629529</v>
      </c>
      <c r="V1164" s="70">
        <v>7743.8911593088496</v>
      </c>
      <c r="W1164" s="70">
        <v>8059.8594439697099</v>
      </c>
      <c r="X1164" s="70">
        <v>8338.6784195950313</v>
      </c>
      <c r="Y1164" s="70">
        <v>8423.9320206952998</v>
      </c>
      <c r="Z1164" s="70">
        <v>8460.6602923031096</v>
      </c>
      <c r="AA1164" s="70">
        <v>8398.8040459442254</v>
      </c>
      <c r="BJ1164" s="275"/>
    </row>
    <row r="1165" spans="1:62" x14ac:dyDescent="0.25">
      <c r="A1165" t="str">
        <f t="shared" si="28"/>
        <v>52. Opslag en vervoerondersteunende activiteiten</v>
      </c>
      <c r="B1165" s="275">
        <v>52</v>
      </c>
      <c r="C1165" s="5" t="s">
        <v>15</v>
      </c>
      <c r="D1165" s="70">
        <v>5623</v>
      </c>
      <c r="E1165" s="70">
        <v>5866</v>
      </c>
      <c r="F1165" s="70">
        <v>6102</v>
      </c>
      <c r="G1165" s="70">
        <v>6290</v>
      </c>
      <c r="H1165" s="70">
        <v>6631</v>
      </c>
      <c r="I1165" s="70">
        <v>6765</v>
      </c>
      <c r="J1165" s="70">
        <v>6685</v>
      </c>
      <c r="K1165" s="69">
        <v>6820</v>
      </c>
      <c r="L1165" s="69">
        <v>7060</v>
      </c>
      <c r="M1165" s="265">
        <v>7085.5938875629818</v>
      </c>
      <c r="N1165" s="70">
        <v>7115.677950357468</v>
      </c>
      <c r="O1165" s="70">
        <v>7130.9850573228032</v>
      </c>
      <c r="P1165" s="70">
        <v>7093.0702104607835</v>
      </c>
      <c r="Q1165" s="70">
        <v>7204.3785012820781</v>
      </c>
      <c r="R1165" s="70">
        <v>7462.8547045605537</v>
      </c>
      <c r="S1165" s="70">
        <v>7811.8900210865741</v>
      </c>
      <c r="T1165" s="265">
        <v>8246.875468735645</v>
      </c>
      <c r="U1165" s="70">
        <v>7054.6326820620261</v>
      </c>
      <c r="V1165" s="70">
        <v>7009.156714765757</v>
      </c>
      <c r="W1165" s="70">
        <v>6912.0779080541988</v>
      </c>
      <c r="X1165" s="70">
        <v>6960.3168370475742</v>
      </c>
      <c r="Y1165" s="70">
        <v>7148.1819101646943</v>
      </c>
      <c r="Z1165" s="70">
        <v>7418.3078527013286</v>
      </c>
      <c r="AA1165" s="70">
        <v>7764.1924244218317</v>
      </c>
      <c r="BJ1165" s="275"/>
    </row>
    <row r="1166" spans="1:62" x14ac:dyDescent="0.25">
      <c r="A1166" t="str">
        <f t="shared" si="28"/>
        <v>52. Opslag en vervoerondersteunende activiteiten</v>
      </c>
      <c r="B1166" s="275">
        <v>52</v>
      </c>
      <c r="C1166" s="5" t="s">
        <v>16</v>
      </c>
      <c r="D1166" s="70">
        <v>4130</v>
      </c>
      <c r="E1166" s="70">
        <v>4320</v>
      </c>
      <c r="F1166" s="70">
        <v>4563</v>
      </c>
      <c r="G1166" s="70">
        <v>4773</v>
      </c>
      <c r="H1166" s="70">
        <v>5176</v>
      </c>
      <c r="I1166" s="70">
        <v>5477</v>
      </c>
      <c r="J1166" s="70">
        <v>5757</v>
      </c>
      <c r="K1166" s="69">
        <v>5915</v>
      </c>
      <c r="L1166" s="69">
        <v>6237</v>
      </c>
      <c r="M1166" s="265">
        <v>6346.3737594664881</v>
      </c>
      <c r="N1166" s="70">
        <v>6383.4568266414826</v>
      </c>
      <c r="O1166" s="70">
        <v>6490.2624357404584</v>
      </c>
      <c r="P1166" s="70">
        <v>6657.0385258423184</v>
      </c>
      <c r="Q1166" s="70">
        <v>6782.6459494770561</v>
      </c>
      <c r="R1166" s="70">
        <v>6804.515312451922</v>
      </c>
      <c r="S1166" s="70">
        <v>6824.1674406324755</v>
      </c>
      <c r="T1166" s="265">
        <v>6839.8015536061102</v>
      </c>
      <c r="U1166" s="70">
        <v>6328.6932696967615</v>
      </c>
      <c r="V1166" s="70">
        <v>6379.3804315081616</v>
      </c>
      <c r="W1166" s="70">
        <v>6487.17234741022</v>
      </c>
      <c r="X1166" s="70">
        <v>6552.8712564833186</v>
      </c>
      <c r="Y1166" s="70">
        <v>6517.601533121584</v>
      </c>
      <c r="Z1166" s="70">
        <v>6480.3491570342467</v>
      </c>
      <c r="AA1166" s="70">
        <v>6439.4734234054122</v>
      </c>
      <c r="BJ1166" s="275"/>
    </row>
    <row r="1167" spans="1:62" x14ac:dyDescent="0.25">
      <c r="A1167" t="str">
        <f t="shared" si="28"/>
        <v>52. Opslag en vervoerondersteunende activiteiten</v>
      </c>
      <c r="B1167" s="275">
        <v>52</v>
      </c>
      <c r="C1167" s="5" t="s">
        <v>17</v>
      </c>
      <c r="D1167" s="70">
        <v>1291</v>
      </c>
      <c r="E1167" s="70">
        <v>1348</v>
      </c>
      <c r="F1167" s="70">
        <v>1542</v>
      </c>
      <c r="G1167" s="70">
        <v>1701</v>
      </c>
      <c r="H1167" s="70">
        <v>1830</v>
      </c>
      <c r="I1167" s="70">
        <v>2095</v>
      </c>
      <c r="J1167" s="70">
        <v>2319</v>
      </c>
      <c r="K1167" s="69">
        <v>2524</v>
      </c>
      <c r="L1167" s="69">
        <v>2661</v>
      </c>
      <c r="M1167" s="265">
        <v>2848.9978734242104</v>
      </c>
      <c r="N1167" s="70">
        <v>3003.0534855116721</v>
      </c>
      <c r="O1167" s="70">
        <v>3140.8609258818205</v>
      </c>
      <c r="P1167" s="70">
        <v>3209.4168515001688</v>
      </c>
      <c r="Q1167" s="70">
        <v>3229.6890446305447</v>
      </c>
      <c r="R1167" s="70">
        <v>3295.0230392839612</v>
      </c>
      <c r="S1167" s="70">
        <v>3308.3579344069717</v>
      </c>
      <c r="T1167" s="265">
        <v>3382.3586755177744</v>
      </c>
      <c r="U1167" s="70">
        <v>2977.2903457226639</v>
      </c>
      <c r="V1167" s="70">
        <v>3087.2013153614716</v>
      </c>
      <c r="W1167" s="70">
        <v>3127.5228721513063</v>
      </c>
      <c r="X1167" s="70">
        <v>3120.2773468620007</v>
      </c>
      <c r="Y1167" s="70">
        <v>3156.0877191662316</v>
      </c>
      <c r="Z1167" s="70">
        <v>3141.6747519628198</v>
      </c>
      <c r="AA1167" s="70">
        <v>3184.3919196658821</v>
      </c>
      <c r="BJ1167" s="275"/>
    </row>
    <row r="1168" spans="1:62" x14ac:dyDescent="0.25">
      <c r="A1168" t="str">
        <f t="shared" si="28"/>
        <v>52. Opslag en vervoerondersteunende activiteiten</v>
      </c>
      <c r="B1168" s="275">
        <v>52</v>
      </c>
      <c r="C1168" s="5" t="s">
        <v>156</v>
      </c>
      <c r="D1168" s="70">
        <v>100</v>
      </c>
      <c r="E1168" s="70">
        <v>124</v>
      </c>
      <c r="F1168" s="70">
        <v>134</v>
      </c>
      <c r="G1168" s="70">
        <v>125</v>
      </c>
      <c r="H1168" s="70">
        <v>153</v>
      </c>
      <c r="I1168" s="70">
        <v>161</v>
      </c>
      <c r="J1168" s="70">
        <v>179</v>
      </c>
      <c r="K1168" s="69">
        <v>192</v>
      </c>
      <c r="L1168" s="69">
        <v>213</v>
      </c>
      <c r="M1168" s="265">
        <v>247.29942848215632</v>
      </c>
      <c r="N1168" s="70">
        <v>281.60250039619763</v>
      </c>
      <c r="O1168" s="70">
        <v>488.7302954090016</v>
      </c>
      <c r="P1168" s="70">
        <v>561.39063072214105</v>
      </c>
      <c r="Q1168" s="70">
        <v>594.10839511601387</v>
      </c>
      <c r="R1168" s="70">
        <v>640.63885939426177</v>
      </c>
      <c r="S1168" s="70">
        <v>676.37758450345268</v>
      </c>
      <c r="T1168" s="265">
        <v>916.93833457942821</v>
      </c>
      <c r="U1168" s="70">
        <v>279.18663780245981</v>
      </c>
      <c r="V1168" s="70">
        <v>480.38064927056945</v>
      </c>
      <c r="W1168" s="70">
        <v>547.06575026994506</v>
      </c>
      <c r="X1168" s="70">
        <v>573.98187294315733</v>
      </c>
      <c r="Y1168" s="70">
        <v>613.62619090950943</v>
      </c>
      <c r="Z1168" s="70">
        <v>642.3000238059177</v>
      </c>
      <c r="AA1168" s="70">
        <v>863.27066511349278</v>
      </c>
      <c r="BJ1168" s="275"/>
    </row>
    <row r="1169" spans="1:62" x14ac:dyDescent="0.25">
      <c r="A1169" t="str">
        <f t="shared" si="28"/>
        <v>52. Opslag en vervoerondersteunende activiteiten</v>
      </c>
      <c r="B1169" s="275">
        <v>52</v>
      </c>
      <c r="C1169" s="5" t="s">
        <v>6</v>
      </c>
      <c r="D1169" s="70">
        <v>5521</v>
      </c>
      <c r="E1169" s="70">
        <v>5792</v>
      </c>
      <c r="F1169" s="70">
        <v>6239</v>
      </c>
      <c r="G1169" s="70">
        <v>6599</v>
      </c>
      <c r="H1169" s="70">
        <v>7159</v>
      </c>
      <c r="I1169" s="70">
        <v>7733</v>
      </c>
      <c r="J1169" s="70">
        <v>8255</v>
      </c>
      <c r="K1169" s="69">
        <v>8631</v>
      </c>
      <c r="L1169" s="69">
        <v>9111</v>
      </c>
      <c r="M1169" s="265">
        <v>9442.6710613728555</v>
      </c>
      <c r="N1169" s="70">
        <v>9668.1128125493506</v>
      </c>
      <c r="O1169" s="70">
        <v>10119.853657031279</v>
      </c>
      <c r="P1169" s="70">
        <v>10427.846008064627</v>
      </c>
      <c r="Q1169" s="70">
        <v>10606.443389223616</v>
      </c>
      <c r="R1169" s="70">
        <v>10740.177211130143</v>
      </c>
      <c r="S1169" s="70">
        <v>10808.9029595429</v>
      </c>
      <c r="T1169" s="265">
        <v>11139.098563703314</v>
      </c>
      <c r="U1169" s="70">
        <v>9585.170253221886</v>
      </c>
      <c r="V1169" s="70">
        <v>9946.9623961402031</v>
      </c>
      <c r="W1169" s="70">
        <v>10161.760969831472</v>
      </c>
      <c r="X1169" s="70">
        <v>10247.130476288476</v>
      </c>
      <c r="Y1169" s="70">
        <v>10287.315443197325</v>
      </c>
      <c r="Z1169" s="70">
        <v>10264.323932802985</v>
      </c>
      <c r="AA1169" s="70">
        <v>10487.136008184787</v>
      </c>
      <c r="BJ1169" s="275"/>
    </row>
    <row r="1170" spans="1:62" x14ac:dyDescent="0.25">
      <c r="A1170" t="str">
        <f t="shared" si="28"/>
        <v>52. Opslag en vervoerondersteunende activiteiten</v>
      </c>
      <c r="B1170" s="275">
        <v>52</v>
      </c>
      <c r="C1170" s="5" t="s">
        <v>157</v>
      </c>
      <c r="D1170" s="267">
        <v>1.030628512680331</v>
      </c>
      <c r="E1170" s="266"/>
      <c r="F1170" s="266"/>
      <c r="G1170" s="266"/>
      <c r="H1170" s="266"/>
      <c r="I1170" s="266"/>
      <c r="J1170" s="266"/>
      <c r="K1170" s="334"/>
      <c r="L1170" s="334"/>
      <c r="M1170" s="269"/>
      <c r="N1170" s="266"/>
      <c r="O1170" s="266"/>
      <c r="P1170" s="266"/>
      <c r="Q1170" s="266"/>
      <c r="R1170" s="266"/>
      <c r="S1170" s="266"/>
      <c r="T1170" s="269"/>
      <c r="U1170" s="266"/>
      <c r="V1170" s="266"/>
      <c r="W1170" s="266"/>
      <c r="X1170" s="266"/>
      <c r="Y1170" s="266"/>
      <c r="Z1170" s="266"/>
      <c r="AA1170" s="266"/>
      <c r="BJ1170" s="275"/>
    </row>
    <row r="1171" spans="1:62" x14ac:dyDescent="0.25">
      <c r="A1171" t="str">
        <f t="shared" si="28"/>
        <v>52. Opslag en vervoerondersteunende activiteiten</v>
      </c>
      <c r="B1171" s="275">
        <v>52</v>
      </c>
      <c r="C1171" s="5" t="s">
        <v>158</v>
      </c>
      <c r="D1171" s="266"/>
      <c r="E1171" s="267">
        <v>1.5456432288369681E-2</v>
      </c>
      <c r="F1171" s="267">
        <v>-8.7653241380014624E-4</v>
      </c>
      <c r="G1171" s="267">
        <v>5.9559574887591005E-4</v>
      </c>
      <c r="H1171" s="267">
        <v>-1.3404811473891387E-2</v>
      </c>
      <c r="I1171" s="267">
        <v>1.150639799397668E-3</v>
      </c>
      <c r="J1171" s="267">
        <v>1.3818582434941939E-2</v>
      </c>
      <c r="K1171" s="333">
        <v>3.2807323580600345E-3</v>
      </c>
      <c r="L1171" s="333">
        <v>-5.4407388673844981E-3</v>
      </c>
      <c r="M1171" s="268">
        <v>6.2895806541203303E-3</v>
      </c>
      <c r="N1171" s="267">
        <v>2.3884641949480923E-3</v>
      </c>
      <c r="O1171" s="267">
        <v>2.3884641949479812E-3</v>
      </c>
      <c r="P1171" s="267">
        <v>2.3884641949478702E-3</v>
      </c>
      <c r="Q1171" s="267">
        <v>2.3884641949482033E-3</v>
      </c>
      <c r="R1171" s="267">
        <v>2.3884641949479812E-3</v>
      </c>
      <c r="S1171" s="267">
        <v>2.3884641949480923E-3</v>
      </c>
      <c r="T1171" s="268">
        <v>2.3884641949477592E-3</v>
      </c>
      <c r="U1171" s="267">
        <v>6.7888449900884718E-3</v>
      </c>
      <c r="V1171" s="267">
        <v>6.7888449900882497E-3</v>
      </c>
      <c r="W1171" s="267">
        <v>6.7888449900884718E-3</v>
      </c>
      <c r="X1171" s="267">
        <v>6.7888449900884718E-3</v>
      </c>
      <c r="Y1171" s="267">
        <v>6.7888449900882497E-3</v>
      </c>
      <c r="Z1171" s="267">
        <v>6.7888449900884718E-3</v>
      </c>
      <c r="AA1171" s="267">
        <v>6.7888449900882497E-3</v>
      </c>
      <c r="BJ1171" s="275"/>
    </row>
    <row r="1172" spans="1:62" x14ac:dyDescent="0.25">
      <c r="A1172" t="str">
        <f t="shared" si="28"/>
        <v>52. Opslag en vervoerondersteunende activiteiten</v>
      </c>
      <c r="B1172" s="275">
        <v>52</v>
      </c>
      <c r="C1172" s="5" t="s">
        <v>159</v>
      </c>
      <c r="D1172" s="270"/>
      <c r="E1172" s="70">
        <v>56.529034722705056</v>
      </c>
      <c r="F1172" s="70">
        <v>41.187126685814867</v>
      </c>
      <c r="G1172" s="70">
        <v>35.766545425072628</v>
      </c>
      <c r="H1172" s="70">
        <v>37.221285280724899</v>
      </c>
      <c r="I1172" s="70">
        <v>55.474012546374148</v>
      </c>
      <c r="J1172" s="70">
        <v>65.656097745527902</v>
      </c>
      <c r="K1172" s="69">
        <v>43.047340289684506</v>
      </c>
      <c r="L1172" s="69">
        <v>67.191906550534497</v>
      </c>
      <c r="M1172" s="265">
        <v>82.53059962312517</v>
      </c>
      <c r="N1172" s="70">
        <v>60.526612268897424</v>
      </c>
      <c r="O1172" s="70">
        <v>63.617877648645809</v>
      </c>
      <c r="P1172" s="70">
        <v>65.615752018382906</v>
      </c>
      <c r="Q1172" s="70">
        <v>68.745871824724958</v>
      </c>
      <c r="R1172" s="70">
        <v>71.850900753395138</v>
      </c>
      <c r="S1172" s="70">
        <v>74.82249192422492</v>
      </c>
      <c r="T1172" s="265">
        <v>77.681864383310341</v>
      </c>
      <c r="U1172" s="70">
        <v>61.053447808923792</v>
      </c>
      <c r="V1172" s="70">
        <v>63.621093039211956</v>
      </c>
      <c r="W1172" s="70">
        <v>65.056123623352519</v>
      </c>
      <c r="X1172" s="70">
        <v>67.574807554807833</v>
      </c>
      <c r="Y1172" s="70">
        <v>70.02103606583519</v>
      </c>
      <c r="Z1172" s="70">
        <v>72.291395024067228</v>
      </c>
      <c r="AA1172" s="70">
        <v>74.410153355929637</v>
      </c>
      <c r="BJ1172" s="275"/>
    </row>
    <row r="1173" spans="1:62" x14ac:dyDescent="0.25">
      <c r="A1173" t="str">
        <f t="shared" si="28"/>
        <v>52. Opslag en vervoerondersteunende activiteiten</v>
      </c>
      <c r="B1173" s="275">
        <v>52</v>
      </c>
      <c r="C1173" s="5" t="s">
        <v>160</v>
      </c>
      <c r="D1173" s="270"/>
      <c r="E1173" s="70">
        <v>675.42707075564783</v>
      </c>
      <c r="F1173" s="70">
        <v>643.31015573987304</v>
      </c>
      <c r="G1173" s="70">
        <v>663.4267313928716</v>
      </c>
      <c r="H1173" s="70">
        <v>640.03520209810267</v>
      </c>
      <c r="I1173" s="70">
        <v>710.95665132769409</v>
      </c>
      <c r="J1173" s="70">
        <v>804.11560271869837</v>
      </c>
      <c r="K1173" s="69">
        <v>729.68068791650251</v>
      </c>
      <c r="L1173" s="69">
        <v>748.50996171906093</v>
      </c>
      <c r="M1173" s="265">
        <v>842.46416478925664</v>
      </c>
      <c r="N1173" s="70">
        <v>807.86629008817113</v>
      </c>
      <c r="O1173" s="70">
        <v>849.12630779609424</v>
      </c>
      <c r="P1173" s="70">
        <v>875.79251782568076</v>
      </c>
      <c r="Q1173" s="70">
        <v>917.5711368610057</v>
      </c>
      <c r="R1173" s="70">
        <v>959.01486065769006</v>
      </c>
      <c r="S1173" s="70">
        <v>998.67755190781054</v>
      </c>
      <c r="T1173" s="265">
        <v>1036.8424273883538</v>
      </c>
      <c r="U1173" s="70">
        <v>821.36803350999628</v>
      </c>
      <c r="V1173" s="70">
        <v>855.91123768993839</v>
      </c>
      <c r="W1173" s="70">
        <v>875.21708021354402</v>
      </c>
      <c r="X1173" s="70">
        <v>909.10159520911327</v>
      </c>
      <c r="Y1173" s="70">
        <v>942.01134844543924</v>
      </c>
      <c r="Z1173" s="70">
        <v>972.55508249828199</v>
      </c>
      <c r="AA1173" s="70">
        <v>1001.0592935949458</v>
      </c>
      <c r="BJ1173" s="275"/>
    </row>
    <row r="1174" spans="1:62" x14ac:dyDescent="0.25">
      <c r="A1174" t="str">
        <f t="shared" si="28"/>
        <v>52. Opslag en vervoerondersteunende activiteiten</v>
      </c>
      <c r="B1174" s="275">
        <v>52</v>
      </c>
      <c r="C1174" s="5" t="s">
        <v>161</v>
      </c>
      <c r="D1174" s="270"/>
      <c r="E1174" s="70">
        <v>1141.1685450208968</v>
      </c>
      <c r="F1174" s="70">
        <v>1025.3022534350109</v>
      </c>
      <c r="G1174" s="70">
        <v>1106.0191357345793</v>
      </c>
      <c r="H1174" s="70">
        <v>1078.9800226208504</v>
      </c>
      <c r="I1174" s="70">
        <v>1263.1163189204074</v>
      </c>
      <c r="J1174" s="70">
        <v>1380.639261379851</v>
      </c>
      <c r="K1174" s="69">
        <v>1281.4789588205267</v>
      </c>
      <c r="L1174" s="69">
        <v>1236.0511341801091</v>
      </c>
      <c r="M1174" s="265">
        <v>1366.5368401933317</v>
      </c>
      <c r="N1174" s="70">
        <v>1361.26831286843</v>
      </c>
      <c r="O1174" s="70">
        <v>1430.7921380153564</v>
      </c>
      <c r="P1174" s="70">
        <v>1475.7251512911153</v>
      </c>
      <c r="Q1174" s="70">
        <v>1546.1228284141243</v>
      </c>
      <c r="R1174" s="70">
        <v>1615.9562014164067</v>
      </c>
      <c r="S1174" s="70">
        <v>1682.7885045639744</v>
      </c>
      <c r="T1174" s="265">
        <v>1747.0969628987837</v>
      </c>
      <c r="U1174" s="70">
        <v>1391.8935876095029</v>
      </c>
      <c r="V1174" s="70">
        <v>1450.430640954618</v>
      </c>
      <c r="W1174" s="70">
        <v>1483.1463996835932</v>
      </c>
      <c r="X1174" s="70">
        <v>1540.5672356760094</v>
      </c>
      <c r="Y1174" s="70">
        <v>1596.3362364535342</v>
      </c>
      <c r="Z1174" s="70">
        <v>1648.0957715648856</v>
      </c>
      <c r="AA1174" s="70">
        <v>1696.3991228357752</v>
      </c>
      <c r="BJ1174" s="275"/>
    </row>
    <row r="1175" spans="1:62" x14ac:dyDescent="0.25">
      <c r="A1175" t="str">
        <f t="shared" si="28"/>
        <v>52. Opslag en vervoerondersteunende activiteiten</v>
      </c>
      <c r="B1175" s="275">
        <v>52</v>
      </c>
      <c r="C1175" s="5" t="s">
        <v>162</v>
      </c>
      <c r="D1175" s="270"/>
      <c r="E1175" s="70">
        <v>1182.3728350810034</v>
      </c>
      <c r="F1175" s="70">
        <v>1022.7844920146174</v>
      </c>
      <c r="G1175" s="70">
        <v>1026.6995656250083</v>
      </c>
      <c r="H1175" s="70">
        <v>932.14160974947617</v>
      </c>
      <c r="I1175" s="70">
        <v>1074.5590251729936</v>
      </c>
      <c r="J1175" s="70">
        <v>1183.4234046424515</v>
      </c>
      <c r="K1175" s="69">
        <v>1113.5582144741188</v>
      </c>
      <c r="L1175" s="69">
        <v>1098.7568769105658</v>
      </c>
      <c r="M1175" s="265">
        <v>1252.7679905708569</v>
      </c>
      <c r="N1175" s="70">
        <v>1242.8511606677389</v>
      </c>
      <c r="O1175" s="70">
        <v>1248.7699766982607</v>
      </c>
      <c r="P1175" s="70">
        <v>1272.1829718575555</v>
      </c>
      <c r="Q1175" s="70">
        <v>1295.6587038757414</v>
      </c>
      <c r="R1175" s="70">
        <v>1323.512604324841</v>
      </c>
      <c r="S1175" s="70">
        <v>1367.3462854484801</v>
      </c>
      <c r="T1175" s="265">
        <v>1426.5416073904667</v>
      </c>
      <c r="U1175" s="70">
        <v>1277.7271714493704</v>
      </c>
      <c r="V1175" s="70">
        <v>1272.7982772693219</v>
      </c>
      <c r="W1175" s="70">
        <v>1285.5377381563881</v>
      </c>
      <c r="X1175" s="70">
        <v>1298.027790841782</v>
      </c>
      <c r="Y1175" s="70">
        <v>1314.5574704036433</v>
      </c>
      <c r="Z1175" s="70">
        <v>1346.4434967230131</v>
      </c>
      <c r="AA1175" s="70">
        <v>1392.6827067494662</v>
      </c>
      <c r="BJ1175" s="275"/>
    </row>
    <row r="1176" spans="1:62" x14ac:dyDescent="0.25">
      <c r="A1176" t="str">
        <f t="shared" si="28"/>
        <v>52. Opslag en vervoerondersteunende activiteiten</v>
      </c>
      <c r="B1176" s="275">
        <v>52</v>
      </c>
      <c r="C1176" s="5" t="s">
        <v>163</v>
      </c>
      <c r="D1176" s="270"/>
      <c r="E1176" s="70">
        <v>899.1834950925163</v>
      </c>
      <c r="F1176" s="70">
        <v>805.23999654149588</v>
      </c>
      <c r="G1176" s="70">
        <v>854.82406733852974</v>
      </c>
      <c r="H1176" s="70">
        <v>789.02771472765926</v>
      </c>
      <c r="I1176" s="70">
        <v>933.71330266075893</v>
      </c>
      <c r="J1176" s="70">
        <v>1029.6955655376328</v>
      </c>
      <c r="K1176" s="69">
        <v>951.97008178730323</v>
      </c>
      <c r="L1176" s="69">
        <v>885.09658119976586</v>
      </c>
      <c r="M1176" s="265">
        <v>981.98180681764643</v>
      </c>
      <c r="N1176" s="70">
        <v>972.07908288647752</v>
      </c>
      <c r="O1176" s="70">
        <v>1001.893439653615</v>
      </c>
      <c r="P1176" s="70">
        <v>1020.9304368644987</v>
      </c>
      <c r="Q1176" s="70">
        <v>1043.0242994791654</v>
      </c>
      <c r="R1176" s="70">
        <v>1069.6971227770694</v>
      </c>
      <c r="S1176" s="70">
        <v>1087.630181830727</v>
      </c>
      <c r="T1176" s="265">
        <v>1092.8097907486911</v>
      </c>
      <c r="U1176" s="70">
        <v>1006.1042408113411</v>
      </c>
      <c r="V1176" s="70">
        <v>1028.0660942424927</v>
      </c>
      <c r="W1176" s="70">
        <v>1038.6130543226577</v>
      </c>
      <c r="X1176" s="70">
        <v>1051.9865171122467</v>
      </c>
      <c r="Y1176" s="70">
        <v>1069.6327629103</v>
      </c>
      <c r="Z1176" s="70">
        <v>1078.234545368947</v>
      </c>
      <c r="AA1176" s="70">
        <v>1074.0752036141905</v>
      </c>
      <c r="BJ1176" s="275"/>
    </row>
    <row r="1177" spans="1:62" x14ac:dyDescent="0.25">
      <c r="A1177" t="str">
        <f t="shared" si="28"/>
        <v>52. Opslag en vervoerondersteunende activiteiten</v>
      </c>
      <c r="B1177" s="275">
        <v>52</v>
      </c>
      <c r="C1177" s="5" t="s">
        <v>164</v>
      </c>
      <c r="D1177" s="270"/>
      <c r="E1177" s="70">
        <v>770.04589713793223</v>
      </c>
      <c r="F1177" s="70">
        <v>642.10839887632471</v>
      </c>
      <c r="G1177" s="70">
        <v>646.18824795477747</v>
      </c>
      <c r="H1177" s="70">
        <v>563.24808412792743</v>
      </c>
      <c r="I1177" s="70">
        <v>691.0828320670372</v>
      </c>
      <c r="J1177" s="70">
        <v>806.21499005701401</v>
      </c>
      <c r="K1177" s="69">
        <v>757.51239992419858</v>
      </c>
      <c r="L1177" s="69">
        <v>722.73441043438049</v>
      </c>
      <c r="M1177" s="265">
        <v>852.57891784261062</v>
      </c>
      <c r="N1177" s="70">
        <v>837.31741331970454</v>
      </c>
      <c r="O1177" s="70">
        <v>848.24518973196962</v>
      </c>
      <c r="P1177" s="70">
        <v>849.33001954294286</v>
      </c>
      <c r="Q1177" s="70">
        <v>854.75840861236691</v>
      </c>
      <c r="R1177" s="70">
        <v>859.43263978030996</v>
      </c>
      <c r="S1177" s="70">
        <v>877.16595333212717</v>
      </c>
      <c r="T1177" s="265">
        <v>904.06925691826405</v>
      </c>
      <c r="U1177" s="70">
        <v>872.77110840935245</v>
      </c>
      <c r="V1177" s="70">
        <v>876.57638298212225</v>
      </c>
      <c r="W1177" s="70">
        <v>870.16769585548832</v>
      </c>
      <c r="X1177" s="70">
        <v>868.21640136003532</v>
      </c>
      <c r="Y1177" s="70">
        <v>865.47508351309989</v>
      </c>
      <c r="Z1177" s="70">
        <v>875.75497734305316</v>
      </c>
      <c r="AA1177" s="70">
        <v>894.87148801246394</v>
      </c>
      <c r="BJ1177" s="275"/>
    </row>
    <row r="1178" spans="1:62" x14ac:dyDescent="0.25">
      <c r="A1178" t="str">
        <f t="shared" si="28"/>
        <v>52. Opslag en vervoerondersteunende activiteiten</v>
      </c>
      <c r="B1178" s="275">
        <v>52</v>
      </c>
      <c r="C1178" s="5" t="s">
        <v>165</v>
      </c>
      <c r="D1178" s="270"/>
      <c r="E1178" s="70">
        <v>686.77443190621318</v>
      </c>
      <c r="F1178" s="70">
        <v>581.25854008136912</v>
      </c>
      <c r="G1178" s="70">
        <v>603.2625966722635</v>
      </c>
      <c r="H1178" s="70">
        <v>522.08564130878972</v>
      </c>
      <c r="I1178" s="70">
        <v>646.30902533417282</v>
      </c>
      <c r="J1178" s="70">
        <v>731.56341189813793</v>
      </c>
      <c r="K1178" s="69">
        <v>637.93846479445665</v>
      </c>
      <c r="L1178" s="69">
        <v>568.66345166694146</v>
      </c>
      <c r="M1178" s="265">
        <v>661.36586090237211</v>
      </c>
      <c r="N1178" s="70">
        <v>656.85616665668886</v>
      </c>
      <c r="O1178" s="70">
        <v>687.54297155693871</v>
      </c>
      <c r="P1178" s="70">
        <v>725.51537123570404</v>
      </c>
      <c r="Q1178" s="70">
        <v>761.65224066462292</v>
      </c>
      <c r="R1178" s="70">
        <v>794.8192182281482</v>
      </c>
      <c r="S1178" s="70">
        <v>809.89341056188823</v>
      </c>
      <c r="T1178" s="265">
        <v>820.46327805490546</v>
      </c>
      <c r="U1178" s="70">
        <v>688.24368072557127</v>
      </c>
      <c r="V1178" s="70">
        <v>714.21656685655091</v>
      </c>
      <c r="W1178" s="70">
        <v>747.19647267028711</v>
      </c>
      <c r="X1178" s="70">
        <v>777.68377975110445</v>
      </c>
      <c r="Y1178" s="70">
        <v>804.58660558051122</v>
      </c>
      <c r="Z1178" s="70">
        <v>812.81259800655403</v>
      </c>
      <c r="AA1178" s="70">
        <v>816.35645398645477</v>
      </c>
      <c r="BJ1178" s="275"/>
    </row>
    <row r="1179" spans="1:62" x14ac:dyDescent="0.25">
      <c r="A1179" t="str">
        <f t="shared" si="28"/>
        <v>52. Opslag en vervoerondersteunende activiteiten</v>
      </c>
      <c r="B1179" s="275">
        <v>52</v>
      </c>
      <c r="C1179" s="5" t="s">
        <v>166</v>
      </c>
      <c r="D1179" s="266"/>
      <c r="E1179" s="70">
        <v>484.13875132316468</v>
      </c>
      <c r="F1179" s="70">
        <v>409.25181345360107</v>
      </c>
      <c r="G1179" s="70">
        <v>434.69969483383062</v>
      </c>
      <c r="H1179" s="70">
        <v>360.03004435456802</v>
      </c>
      <c r="I1179" s="70">
        <v>476.0655637071925</v>
      </c>
      <c r="J1179" s="70">
        <v>571.38458253708143</v>
      </c>
      <c r="K1179" s="69">
        <v>494.18210479486027</v>
      </c>
      <c r="L1179" s="69">
        <v>444.68141436527264</v>
      </c>
      <c r="M1179" s="265">
        <v>543.14608300933503</v>
      </c>
      <c r="N1179" s="70">
        <v>517.47336737166836</v>
      </c>
      <c r="O1179" s="70">
        <v>519.67045931985399</v>
      </c>
      <c r="P1179" s="70">
        <v>520.78836422828624</v>
      </c>
      <c r="Q1179" s="70">
        <v>518.0193763649695</v>
      </c>
      <c r="R1179" s="70">
        <v>526.14841635536038</v>
      </c>
      <c r="S1179" s="70">
        <v>545.02538749122175</v>
      </c>
      <c r="T1179" s="265">
        <v>570.51604973357314</v>
      </c>
      <c r="U1179" s="70">
        <v>548.65267863666452</v>
      </c>
      <c r="V1179" s="70">
        <v>546.25528632185137</v>
      </c>
      <c r="W1179" s="70">
        <v>542.73398497906987</v>
      </c>
      <c r="X1179" s="70">
        <v>535.21696549046544</v>
      </c>
      <c r="Y1179" s="70">
        <v>538.95220886268623</v>
      </c>
      <c r="Z1179" s="70">
        <v>553.49900299506101</v>
      </c>
      <c r="AA1179" s="70">
        <v>574.41543206138169</v>
      </c>
      <c r="BJ1179" s="275"/>
    </row>
    <row r="1180" spans="1:62" x14ac:dyDescent="0.25">
      <c r="A1180" t="str">
        <f t="shared" si="28"/>
        <v>52. Opslag en vervoerondersteunende activiteiten</v>
      </c>
      <c r="B1180" s="275">
        <v>52</v>
      </c>
      <c r="C1180" s="5" t="s">
        <v>167</v>
      </c>
      <c r="D1180" s="266"/>
      <c r="E1180" s="70">
        <v>405.11177811375109</v>
      </c>
      <c r="F1180" s="70">
        <v>353.19047419398822</v>
      </c>
      <c r="G1180" s="70">
        <v>379.77475917369094</v>
      </c>
      <c r="H1180" s="70">
        <v>330.42894379801459</v>
      </c>
      <c r="I1180" s="70">
        <v>433.66715597460524</v>
      </c>
      <c r="J1180" s="70">
        <v>528.26852994333672</v>
      </c>
      <c r="K1180" s="69">
        <v>494.60873438761536</v>
      </c>
      <c r="L1180" s="69">
        <v>456.59569448849311</v>
      </c>
      <c r="M1180" s="265">
        <v>554.61379432219053</v>
      </c>
      <c r="N1180" s="70">
        <v>539.58171230210246</v>
      </c>
      <c r="O1180" s="70">
        <v>542.7345907240275</v>
      </c>
      <c r="P1180" s="70">
        <v>551.81542264873508</v>
      </c>
      <c r="Q1180" s="70">
        <v>565.9950678569918</v>
      </c>
      <c r="R1180" s="70">
        <v>576.67446861267229</v>
      </c>
      <c r="S1180" s="70">
        <v>578.53384670293019</v>
      </c>
      <c r="T1180" s="265">
        <v>580.20471094382231</v>
      </c>
      <c r="U1180" s="70">
        <v>567.50817351204159</v>
      </c>
      <c r="V1180" s="70">
        <v>565.927141124679</v>
      </c>
      <c r="W1180" s="70">
        <v>570.45971038554205</v>
      </c>
      <c r="X1180" s="70">
        <v>580.09872561399334</v>
      </c>
      <c r="Y1180" s="70">
        <v>585.97368181779132</v>
      </c>
      <c r="Z1180" s="70">
        <v>582.81977739238187</v>
      </c>
      <c r="AA1180" s="70">
        <v>579.48857933919714</v>
      </c>
      <c r="BJ1180" s="275"/>
    </row>
    <row r="1181" spans="1:62" x14ac:dyDescent="0.25">
      <c r="A1181" t="str">
        <f t="shared" si="28"/>
        <v>52. Opslag en vervoerondersteunende activiteiten</v>
      </c>
      <c r="B1181" s="275">
        <v>52</v>
      </c>
      <c r="C1181" s="5" t="s">
        <v>168</v>
      </c>
      <c r="D1181" s="266"/>
      <c r="E1181" s="70">
        <v>304.51594962321565</v>
      </c>
      <c r="F1181" s="70">
        <v>295.94404668921692</v>
      </c>
      <c r="G1181" s="70">
        <v>340.80542221644032</v>
      </c>
      <c r="H1181" s="70">
        <v>352.13214466178033</v>
      </c>
      <c r="I1181" s="70">
        <v>405.47352740628475</v>
      </c>
      <c r="J1181" s="70">
        <v>490.72897911991691</v>
      </c>
      <c r="K1181" s="69">
        <v>518.76105625838738</v>
      </c>
      <c r="L1181" s="69">
        <v>542.6066297387373</v>
      </c>
      <c r="M1181" s="265">
        <v>603.27311310519497</v>
      </c>
      <c r="N1181" s="70">
        <v>634.77968328388454</v>
      </c>
      <c r="O1181" s="70">
        <v>669.10451502952833</v>
      </c>
      <c r="P1181" s="70">
        <v>699.80912318958485</v>
      </c>
      <c r="Q1181" s="70">
        <v>715.08393583763632</v>
      </c>
      <c r="R1181" s="70">
        <v>719.60074381942013</v>
      </c>
      <c r="S1181" s="70">
        <v>734.15768428632248</v>
      </c>
      <c r="T1181" s="265">
        <v>737.12880637165824</v>
      </c>
      <c r="U1181" s="70">
        <v>647.31635881149623</v>
      </c>
      <c r="V1181" s="70">
        <v>676.46549114529648</v>
      </c>
      <c r="W1181" s="70">
        <v>701.43819095799381</v>
      </c>
      <c r="X1181" s="70">
        <v>710.59958892402187</v>
      </c>
      <c r="Y1181" s="70">
        <v>708.95334443514309</v>
      </c>
      <c r="Z1181" s="70">
        <v>717.08976321730245</v>
      </c>
      <c r="AA1181" s="70">
        <v>713.81501544131675</v>
      </c>
      <c r="BJ1181" s="275"/>
    </row>
    <row r="1182" spans="1:62" x14ac:dyDescent="0.25">
      <c r="A1182" t="str">
        <f t="shared" si="28"/>
        <v>52. Opslag en vervoerondersteunende activiteiten</v>
      </c>
      <c r="B1182" s="275">
        <v>52</v>
      </c>
      <c r="C1182" s="5" t="s">
        <v>169</v>
      </c>
      <c r="D1182" s="266"/>
      <c r="E1182" s="70">
        <v>31.150996386265479</v>
      </c>
      <c r="F1182" s="70">
        <v>36.601947895900132</v>
      </c>
      <c r="G1182" s="70">
        <v>39.750983061303579</v>
      </c>
      <c r="H1182" s="70">
        <v>35.331090012549211</v>
      </c>
      <c r="I1182" s="70">
        <v>45.472238220173466</v>
      </c>
      <c r="J1182" s="70">
        <v>49.889410355485552</v>
      </c>
      <c r="K1182" s="69">
        <v>53.580833243889778</v>
      </c>
      <c r="L1182" s="69">
        <v>55.797656199724912</v>
      </c>
      <c r="M1182" s="265">
        <v>64.399082904650356</v>
      </c>
      <c r="N1182" s="70">
        <v>73.804534988805486</v>
      </c>
      <c r="O1182" s="70">
        <v>84.042012231847465</v>
      </c>
      <c r="P1182" s="70">
        <v>145.85764475474923</v>
      </c>
      <c r="Q1182" s="70">
        <v>167.54254023886443</v>
      </c>
      <c r="R1182" s="70">
        <v>177.30689514167926</v>
      </c>
      <c r="S1182" s="70">
        <v>191.19353976494864</v>
      </c>
      <c r="T1182" s="265">
        <v>201.85947621278336</v>
      </c>
      <c r="U1182" s="70">
        <v>74.892746644547557</v>
      </c>
      <c r="V1182" s="70">
        <v>84.549544897113847</v>
      </c>
      <c r="W1182" s="70">
        <v>145.47961748063605</v>
      </c>
      <c r="X1182" s="70">
        <v>165.67469194872226</v>
      </c>
      <c r="Y1182" s="70">
        <v>173.82603450697596</v>
      </c>
      <c r="Z1182" s="70">
        <v>185.83201397717986</v>
      </c>
      <c r="AA1182" s="70">
        <v>194.51566567673768</v>
      </c>
      <c r="BJ1182" s="275"/>
    </row>
    <row r="1183" spans="1:62" x14ac:dyDescent="0.25">
      <c r="A1183" t="str">
        <f t="shared" si="28"/>
        <v>52. Opslag en vervoerondersteunende activiteiten</v>
      </c>
      <c r="B1183" s="275">
        <v>52</v>
      </c>
      <c r="C1183" s="5" t="s">
        <v>26</v>
      </c>
      <c r="D1183" s="270"/>
      <c r="E1183" s="70">
        <v>740.77872412323222</v>
      </c>
      <c r="F1183" s="70">
        <v>685.73646877910528</v>
      </c>
      <c r="G1183" s="70">
        <v>760.3311644514348</v>
      </c>
      <c r="H1183" s="70">
        <v>717.8921784723442</v>
      </c>
      <c r="I1183" s="70">
        <v>884.61292160106348</v>
      </c>
      <c r="J1183" s="70">
        <v>1068.8869194187391</v>
      </c>
      <c r="K1183" s="69">
        <v>1066.9506238898925</v>
      </c>
      <c r="L1183" s="69">
        <v>1054.9999804269553</v>
      </c>
      <c r="M1183" s="265">
        <v>1222.2859903320359</v>
      </c>
      <c r="N1183" s="70">
        <v>1248.1659305747924</v>
      </c>
      <c r="O1183" s="70">
        <v>1295.8811179854033</v>
      </c>
      <c r="P1183" s="70">
        <v>1397.4821905930694</v>
      </c>
      <c r="Q1183" s="70">
        <v>1448.6215439334926</v>
      </c>
      <c r="R1183" s="70">
        <v>1473.5821075737715</v>
      </c>
      <c r="S1183" s="70">
        <v>1503.8850707542013</v>
      </c>
      <c r="T1183" s="265">
        <v>1519.192993528264</v>
      </c>
      <c r="U1183" s="70">
        <v>1289.7172789680853</v>
      </c>
      <c r="V1183" s="70">
        <v>1326.9421771670893</v>
      </c>
      <c r="W1183" s="70">
        <v>1417.3775188241721</v>
      </c>
      <c r="X1183" s="70">
        <v>1456.3730064867375</v>
      </c>
      <c r="Y1183" s="70">
        <v>1468.7530607599103</v>
      </c>
      <c r="Z1183" s="70">
        <v>1485.7415545868644</v>
      </c>
      <c r="AA1183" s="70">
        <v>1487.8192604572514</v>
      </c>
      <c r="BJ1183" s="275"/>
    </row>
    <row r="1184" spans="1:62" x14ac:dyDescent="0.25">
      <c r="A1184" t="str">
        <f t="shared" si="28"/>
        <v>52. Opslag en vervoerondersteunende activiteiten</v>
      </c>
      <c r="B1184" s="275">
        <v>52</v>
      </c>
      <c r="C1184" s="5" t="s">
        <v>19</v>
      </c>
      <c r="D1184" s="270"/>
      <c r="E1184" s="70">
        <v>6636.4187851633114</v>
      </c>
      <c r="F1184" s="70">
        <v>5856.1792456072108</v>
      </c>
      <c r="G1184" s="70">
        <v>6131.2177494283678</v>
      </c>
      <c r="H1184" s="70">
        <v>5640.6617827404425</v>
      </c>
      <c r="I1184" s="70">
        <v>6735.8896533376947</v>
      </c>
      <c r="J1184" s="70">
        <v>7641.5798359351347</v>
      </c>
      <c r="K1184" s="69">
        <v>7076.3188766915446</v>
      </c>
      <c r="L1184" s="69">
        <v>6826.6857174535853</v>
      </c>
      <c r="M1184" s="265">
        <v>7805.6582540805693</v>
      </c>
      <c r="N1184" s="70">
        <v>7704.4043367025688</v>
      </c>
      <c r="O1184" s="70">
        <v>7945.5394784061382</v>
      </c>
      <c r="P1184" s="70">
        <v>8203.3627754572353</v>
      </c>
      <c r="Q1184" s="70">
        <v>8454.1744100302149</v>
      </c>
      <c r="R1184" s="70">
        <v>8694.0140718669918</v>
      </c>
      <c r="S1184" s="70">
        <v>8947.2348378146562</v>
      </c>
      <c r="T1184" s="265">
        <v>9195.2142310446106</v>
      </c>
      <c r="U1184" s="70">
        <v>7957.53122792881</v>
      </c>
      <c r="V1184" s="70">
        <v>8134.8177565231981</v>
      </c>
      <c r="W1184" s="70">
        <v>8325.0460683285528</v>
      </c>
      <c r="X1184" s="70">
        <v>8504.7480994822999</v>
      </c>
      <c r="Y1184" s="70">
        <v>8670.3258129949591</v>
      </c>
      <c r="Z1184" s="70">
        <v>8845.4284241107289</v>
      </c>
      <c r="AA1184" s="70">
        <v>9012.0891146678568</v>
      </c>
      <c r="BJ1184" s="275"/>
    </row>
    <row r="1185" spans="1:62" x14ac:dyDescent="0.25">
      <c r="A1185" t="str">
        <f t="shared" si="28"/>
        <v>52. Opslag en vervoerondersteunende activiteiten</v>
      </c>
      <c r="B1185" s="275">
        <v>52</v>
      </c>
      <c r="C1185" s="5" t="s">
        <v>20</v>
      </c>
      <c r="D1185" s="270"/>
      <c r="E1185" s="267">
        <v>0.11162326370652675</v>
      </c>
      <c r="F1185" s="267">
        <v>0.1170962226426871</v>
      </c>
      <c r="G1185" s="267">
        <v>0.12400981265464317</v>
      </c>
      <c r="H1185" s="267">
        <v>0.12727091361318343</v>
      </c>
      <c r="I1185" s="267">
        <v>0.13132829769008014</v>
      </c>
      <c r="J1185" s="267">
        <v>0.13987774025368599</v>
      </c>
      <c r="K1185" s="333">
        <v>0.15077763488079746</v>
      </c>
      <c r="L1185" s="333">
        <v>0.15454058149032232</v>
      </c>
      <c r="M1185" s="268">
        <v>0.15658973920528235</v>
      </c>
      <c r="N1185" s="267">
        <v>0.16200680494256078</v>
      </c>
      <c r="O1185" s="267">
        <v>0.16309542247033865</v>
      </c>
      <c r="P1185" s="267">
        <v>0.17035479581301061</v>
      </c>
      <c r="Q1185" s="267">
        <v>0.17134985318197563</v>
      </c>
      <c r="R1185" s="267">
        <v>0.16949387192069817</v>
      </c>
      <c r="S1185" s="267">
        <v>0.1680837820863012</v>
      </c>
      <c r="T1185" s="268">
        <v>0.16521561709777347</v>
      </c>
      <c r="U1185" s="267">
        <v>0.16207505092050686</v>
      </c>
      <c r="V1185" s="267">
        <v>0.16311885734662374</v>
      </c>
      <c r="W1185" s="267">
        <v>0.17025461567310507</v>
      </c>
      <c r="X1185" s="267">
        <v>0.1712423447997701</v>
      </c>
      <c r="Y1185" s="267">
        <v>0.16939998478010648</v>
      </c>
      <c r="Z1185" s="267">
        <v>0.16796716714557924</v>
      </c>
      <c r="AA1185" s="267">
        <v>0.1650914944944023</v>
      </c>
      <c r="BJ1185" s="275"/>
    </row>
    <row r="1186" spans="1:62" x14ac:dyDescent="0.25">
      <c r="A1186" t="str">
        <f t="shared" si="28"/>
        <v>52. Opslag en vervoerondersteunende activiteiten</v>
      </c>
      <c r="B1186" s="275">
        <v>52</v>
      </c>
      <c r="C1186" s="5" t="s">
        <v>29</v>
      </c>
      <c r="D1186" s="270"/>
      <c r="E1186" s="70">
        <v>6623.4187851633114</v>
      </c>
      <c r="F1186" s="70">
        <v>5856.1792456072108</v>
      </c>
      <c r="G1186" s="70">
        <v>6131.2177494283678</v>
      </c>
      <c r="H1186" s="70">
        <v>5640.6617827404425</v>
      </c>
      <c r="I1186" s="70">
        <v>6735.8896533376947</v>
      </c>
      <c r="J1186" s="70">
        <v>7641.5798359351347</v>
      </c>
      <c r="K1186" s="69">
        <v>7076.3188766915446</v>
      </c>
      <c r="L1186" s="69">
        <v>6826.6857174535853</v>
      </c>
      <c r="M1186" s="265">
        <v>7805.6582540805693</v>
      </c>
      <c r="N1186" s="70">
        <v>7704.4043367025688</v>
      </c>
      <c r="O1186" s="70">
        <v>7945.5394784061382</v>
      </c>
      <c r="P1186" s="70">
        <v>8203.3627754572353</v>
      </c>
      <c r="Q1186" s="70">
        <v>8454.1744100302149</v>
      </c>
      <c r="R1186" s="70">
        <v>8694.0140718669918</v>
      </c>
      <c r="S1186" s="70">
        <v>8947.2348378146562</v>
      </c>
      <c r="T1186" s="265">
        <v>9195.2142310446106</v>
      </c>
      <c r="U1186" s="70">
        <v>7957.53122792881</v>
      </c>
      <c r="V1186" s="70">
        <v>8134.8177565231981</v>
      </c>
      <c r="W1186" s="70">
        <v>8325.0460683285528</v>
      </c>
      <c r="X1186" s="70">
        <v>8504.7480994822999</v>
      </c>
      <c r="Y1186" s="70">
        <v>8670.3258129949591</v>
      </c>
      <c r="Z1186" s="70">
        <v>8845.4284241107289</v>
      </c>
      <c r="AA1186" s="70">
        <v>9012.0891146678568</v>
      </c>
      <c r="BJ1186" s="275"/>
    </row>
    <row r="1187" spans="1:62" x14ac:dyDescent="0.25">
      <c r="A1187" t="str">
        <f t="shared" si="28"/>
        <v>53. Posterijen en koeriers</v>
      </c>
      <c r="B1187" s="275">
        <v>53</v>
      </c>
      <c r="C1187" s="5" t="s">
        <v>25</v>
      </c>
      <c r="D1187" s="70">
        <v>17180</v>
      </c>
      <c r="E1187" s="70">
        <v>17106</v>
      </c>
      <c r="F1187" s="70">
        <v>17053</v>
      </c>
      <c r="G1187" s="70">
        <v>17272</v>
      </c>
      <c r="H1187" s="70">
        <v>17128</v>
      </c>
      <c r="I1187" s="70">
        <v>17569</v>
      </c>
      <c r="J1187" s="70">
        <v>18114</v>
      </c>
      <c r="K1187" s="69">
        <v>18698</v>
      </c>
      <c r="L1187" s="69">
        <v>19058</v>
      </c>
      <c r="M1187" s="265">
        <v>19482.503189536528</v>
      </c>
      <c r="N1187" s="70">
        <v>19756.673479960216</v>
      </c>
      <c r="O1187" s="70">
        <v>20034.702070696749</v>
      </c>
      <c r="P1187" s="70">
        <v>20316.643258224722</v>
      </c>
      <c r="Q1187" s="70">
        <v>20602.552103117596</v>
      </c>
      <c r="R1187" s="70">
        <v>20892.484440796601</v>
      </c>
      <c r="S1187" s="70">
        <v>21186.496892434861</v>
      </c>
      <c r="T1187" s="265">
        <v>21484.646876014966</v>
      </c>
      <c r="U1187" s="70">
        <v>19604.311810514104</v>
      </c>
      <c r="V1187" s="70">
        <v>19726.882004067851</v>
      </c>
      <c r="W1187" s="70">
        <v>19850.218531706309</v>
      </c>
      <c r="X1187" s="70">
        <v>19974.326184707941</v>
      </c>
      <c r="Y1187" s="70">
        <v>20099.209784307306</v>
      </c>
      <c r="Z1187" s="70">
        <v>20224.874181882264</v>
      </c>
      <c r="AA1187" s="70">
        <v>20351.324259142522</v>
      </c>
      <c r="BJ1187" s="275"/>
    </row>
    <row r="1188" spans="1:62" x14ac:dyDescent="0.25">
      <c r="A1188" t="str">
        <f t="shared" si="28"/>
        <v>53. Posterijen en koeriers</v>
      </c>
      <c r="B1188" s="275">
        <v>53</v>
      </c>
      <c r="C1188" s="5" t="s">
        <v>154</v>
      </c>
      <c r="D1188" s="266"/>
      <c r="E1188" s="70">
        <v>-74</v>
      </c>
      <c r="F1188" s="70">
        <v>-53</v>
      </c>
      <c r="G1188" s="70">
        <v>219</v>
      </c>
      <c r="H1188" s="70">
        <v>-144</v>
      </c>
      <c r="I1188" s="70">
        <v>441</v>
      </c>
      <c r="J1188" s="70">
        <v>545</v>
      </c>
      <c r="K1188" s="69">
        <v>584</v>
      </c>
      <c r="L1188" s="69">
        <v>360</v>
      </c>
      <c r="M1188" s="265">
        <v>424.50318953652823</v>
      </c>
      <c r="N1188" s="70">
        <v>274.17029042368813</v>
      </c>
      <c r="O1188" s="70">
        <v>278.02859073653235</v>
      </c>
      <c r="P1188" s="70">
        <v>281.94118752797294</v>
      </c>
      <c r="Q1188" s="70">
        <v>285.90884489287419</v>
      </c>
      <c r="R1188" s="70">
        <v>289.93233767900529</v>
      </c>
      <c r="S1188" s="70">
        <v>294.01245163826025</v>
      </c>
      <c r="T1188" s="265">
        <v>298.14998358010416</v>
      </c>
      <c r="U1188" s="70">
        <v>121.80862097757563</v>
      </c>
      <c r="V1188" s="70">
        <v>122.57019355374723</v>
      </c>
      <c r="W1188" s="70">
        <v>123.33652763845748</v>
      </c>
      <c r="X1188" s="70">
        <v>124.10765300163257</v>
      </c>
      <c r="Y1188" s="70">
        <v>124.88359959936497</v>
      </c>
      <c r="Z1188" s="70">
        <v>125.66439757495755</v>
      </c>
      <c r="AA1188" s="70">
        <v>126.45007726025869</v>
      </c>
      <c r="BJ1188" s="275"/>
    </row>
    <row r="1189" spans="1:62" x14ac:dyDescent="0.25">
      <c r="A1189" t="str">
        <f t="shared" si="28"/>
        <v>53. Posterijen en koeriers</v>
      </c>
      <c r="B1189" s="275">
        <v>53</v>
      </c>
      <c r="C1189" s="5" t="s">
        <v>155</v>
      </c>
      <c r="D1189" s="266"/>
      <c r="E1189" s="267">
        <v>0.99569266589057048</v>
      </c>
      <c r="F1189" s="267">
        <v>0.99690167192797852</v>
      </c>
      <c r="G1189" s="267">
        <v>1.0128423151351669</v>
      </c>
      <c r="H1189" s="267">
        <v>0.9916628068550255</v>
      </c>
      <c r="I1189" s="267">
        <v>1.0257473143390938</v>
      </c>
      <c r="J1189" s="267">
        <v>1.0310205475553531</v>
      </c>
      <c r="K1189" s="333">
        <v>1.0322402561554598</v>
      </c>
      <c r="L1189" s="333">
        <v>1.0192533960851429</v>
      </c>
      <c r="M1189" s="268">
        <v>1.0222742779691745</v>
      </c>
      <c r="N1189" s="267">
        <v>1.0140726418857171</v>
      </c>
      <c r="O1189" s="267">
        <v>1.0140726418857176</v>
      </c>
      <c r="P1189" s="267">
        <v>1.0140726418857182</v>
      </c>
      <c r="Q1189" s="267">
        <v>1.0140726418857176</v>
      </c>
      <c r="R1189" s="267">
        <v>1.0140726418857173</v>
      </c>
      <c r="S1189" s="267">
        <v>1.0140726418857178</v>
      </c>
      <c r="T1189" s="268">
        <v>1.0140726418857176</v>
      </c>
      <c r="U1189" s="267">
        <v>1.0062522058789136</v>
      </c>
      <c r="V1189" s="267">
        <v>1.0062522058789134</v>
      </c>
      <c r="W1189" s="267">
        <v>1.0062522058789132</v>
      </c>
      <c r="X1189" s="267">
        <v>1.0062522058789125</v>
      </c>
      <c r="Y1189" s="267">
        <v>1.0062522058789134</v>
      </c>
      <c r="Z1189" s="267">
        <v>1.0062522058789132</v>
      </c>
      <c r="AA1189" s="267">
        <v>1.0062522058789138</v>
      </c>
      <c r="BJ1189" s="275"/>
    </row>
    <row r="1190" spans="1:62" x14ac:dyDescent="0.25">
      <c r="A1190" t="str">
        <f t="shared" si="28"/>
        <v>53. Posterijen en koeriers</v>
      </c>
      <c r="B1190" s="275">
        <v>53</v>
      </c>
      <c r="C1190" s="5" t="s">
        <v>8</v>
      </c>
      <c r="D1190" s="70">
        <v>40</v>
      </c>
      <c r="E1190" s="70">
        <v>36</v>
      </c>
      <c r="F1190" s="70">
        <v>48</v>
      </c>
      <c r="G1190" s="70">
        <v>60</v>
      </c>
      <c r="H1190" s="70">
        <v>51</v>
      </c>
      <c r="I1190" s="70">
        <v>41</v>
      </c>
      <c r="J1190" s="70">
        <v>64</v>
      </c>
      <c r="K1190" s="69">
        <v>63</v>
      </c>
      <c r="L1190" s="69">
        <v>82</v>
      </c>
      <c r="M1190" s="265">
        <v>68.944262583033748</v>
      </c>
      <c r="N1190" s="70">
        <v>70.678205602433081</v>
      </c>
      <c r="O1190" s="70">
        <v>71.211468902678618</v>
      </c>
      <c r="P1190" s="70">
        <v>72.326443822530308</v>
      </c>
      <c r="Q1190" s="70">
        <v>73.525330566121212</v>
      </c>
      <c r="R1190" s="70">
        <v>74.855125528799064</v>
      </c>
      <c r="S1190" s="70">
        <v>75.709922497270412</v>
      </c>
      <c r="T1190" s="265">
        <v>75.900452118652538</v>
      </c>
      <c r="U1190" s="70">
        <v>70.133141707442633</v>
      </c>
      <c r="V1190" s="70">
        <v>70.1173513547852</v>
      </c>
      <c r="W1190" s="70">
        <v>70.665990304141388</v>
      </c>
      <c r="X1190" s="70">
        <v>71.283350150778219</v>
      </c>
      <c r="Y1190" s="70">
        <v>72.012922910025381</v>
      </c>
      <c r="Z1190" s="70">
        <v>72.273564837144548</v>
      </c>
      <c r="AA1190" s="70">
        <v>71.896676794193127</v>
      </c>
      <c r="BJ1190" s="275"/>
    </row>
    <row r="1191" spans="1:62" x14ac:dyDescent="0.25">
      <c r="A1191" t="str">
        <f t="shared" si="28"/>
        <v>53. Posterijen en koeriers</v>
      </c>
      <c r="B1191" s="275">
        <v>53</v>
      </c>
      <c r="C1191" s="5" t="s">
        <v>9</v>
      </c>
      <c r="D1191" s="70">
        <v>1111</v>
      </c>
      <c r="E1191" s="70">
        <v>1090</v>
      </c>
      <c r="F1191" s="70">
        <v>1111</v>
      </c>
      <c r="G1191" s="70">
        <v>1136</v>
      </c>
      <c r="H1191" s="70">
        <v>1221</v>
      </c>
      <c r="I1191" s="70">
        <v>1206</v>
      </c>
      <c r="J1191" s="70">
        <v>1326</v>
      </c>
      <c r="K1191" s="69">
        <v>1385</v>
      </c>
      <c r="L1191" s="69">
        <v>1410</v>
      </c>
      <c r="M1191" s="265">
        <v>1563.1156935320391</v>
      </c>
      <c r="N1191" s="70">
        <v>1602.4279356790805</v>
      </c>
      <c r="O1191" s="70">
        <v>1614.518169183204</v>
      </c>
      <c r="P1191" s="70">
        <v>1639.7970644794705</v>
      </c>
      <c r="Q1191" s="70">
        <v>1666.9784224846778</v>
      </c>
      <c r="R1191" s="70">
        <v>1697.1277532261329</v>
      </c>
      <c r="S1191" s="70">
        <v>1716.5078510927535</v>
      </c>
      <c r="T1191" s="265">
        <v>1720.8275700962954</v>
      </c>
      <c r="U1191" s="70">
        <v>1590.0701571444106</v>
      </c>
      <c r="V1191" s="70">
        <v>1589.7121556643669</v>
      </c>
      <c r="W1191" s="70">
        <v>1602.1509884213169</v>
      </c>
      <c r="X1191" s="70">
        <v>1616.1478726968189</v>
      </c>
      <c r="Y1191" s="70">
        <v>1632.6888666363693</v>
      </c>
      <c r="Z1191" s="70">
        <v>1638.5981834004976</v>
      </c>
      <c r="AA1191" s="70">
        <v>1630.053315523603</v>
      </c>
      <c r="BJ1191" s="275"/>
    </row>
    <row r="1192" spans="1:62" x14ac:dyDescent="0.25">
      <c r="A1192" t="str">
        <f t="shared" si="28"/>
        <v>53. Posterijen en koeriers</v>
      </c>
      <c r="B1192" s="275">
        <v>53</v>
      </c>
      <c r="C1192" s="5" t="s">
        <v>10</v>
      </c>
      <c r="D1192" s="70">
        <v>1582</v>
      </c>
      <c r="E1192" s="70">
        <v>1729</v>
      </c>
      <c r="F1192" s="70">
        <v>1798</v>
      </c>
      <c r="G1192" s="70">
        <v>1879</v>
      </c>
      <c r="H1192" s="70">
        <v>1958</v>
      </c>
      <c r="I1192" s="70">
        <v>2094</v>
      </c>
      <c r="J1192" s="70">
        <v>2206</v>
      </c>
      <c r="K1192" s="69">
        <v>2344</v>
      </c>
      <c r="L1192" s="69">
        <v>2376</v>
      </c>
      <c r="M1192" s="265">
        <v>2553.9229310655346</v>
      </c>
      <c r="N1192" s="70">
        <v>2618.1539007284796</v>
      </c>
      <c r="O1192" s="70">
        <v>2637.9077325887092</v>
      </c>
      <c r="P1192" s="70">
        <v>2679.2100818877925</v>
      </c>
      <c r="Q1192" s="70">
        <v>2723.6208019606879</v>
      </c>
      <c r="R1192" s="70">
        <v>2772.8807943307293</v>
      </c>
      <c r="S1192" s="70">
        <v>2804.5452939916704</v>
      </c>
      <c r="T1192" s="265">
        <v>2811.6031397189922</v>
      </c>
      <c r="U1192" s="70">
        <v>2597.9629359091014</v>
      </c>
      <c r="V1192" s="70">
        <v>2597.3780091547851</v>
      </c>
      <c r="W1192" s="70">
        <v>2617.7014057818642</v>
      </c>
      <c r="X1192" s="70">
        <v>2640.5704511523327</v>
      </c>
      <c r="Y1192" s="70">
        <v>2667.5962329928166</v>
      </c>
      <c r="Z1192" s="70">
        <v>2677.2512698229666</v>
      </c>
      <c r="AA1192" s="70">
        <v>2663.2900933700485</v>
      </c>
      <c r="BJ1192" s="275"/>
    </row>
    <row r="1193" spans="1:62" x14ac:dyDescent="0.25">
      <c r="A1193" t="str">
        <f t="shared" si="28"/>
        <v>53. Posterijen en koeriers</v>
      </c>
      <c r="B1193" s="275">
        <v>53</v>
      </c>
      <c r="C1193" s="99" t="s">
        <v>11</v>
      </c>
      <c r="D1193" s="70">
        <v>1909</v>
      </c>
      <c r="E1193" s="70">
        <v>1900</v>
      </c>
      <c r="F1193" s="70">
        <v>1855</v>
      </c>
      <c r="G1193" s="70">
        <v>1871</v>
      </c>
      <c r="H1193" s="70">
        <v>1837</v>
      </c>
      <c r="I1193" s="70">
        <v>1967</v>
      </c>
      <c r="J1193" s="70">
        <v>2079</v>
      </c>
      <c r="K1193" s="69">
        <v>2250</v>
      </c>
      <c r="L1193" s="69">
        <v>2297</v>
      </c>
      <c r="M1193" s="265">
        <v>2404.0888835522578</v>
      </c>
      <c r="N1193" s="70">
        <v>2497.9889947542219</v>
      </c>
      <c r="O1193" s="70">
        <v>2581.4930996323333</v>
      </c>
      <c r="P1193" s="70">
        <v>2696.7345725373707</v>
      </c>
      <c r="Q1193" s="70">
        <v>2763.2065160371758</v>
      </c>
      <c r="R1193" s="70">
        <v>2833.9378556861702</v>
      </c>
      <c r="S1193" s="70">
        <v>2880.9610282307726</v>
      </c>
      <c r="T1193" s="265">
        <v>2920.8122585660735</v>
      </c>
      <c r="U1193" s="70">
        <v>2478.7247307633797</v>
      </c>
      <c r="V1193" s="70">
        <v>2541.8301500597931</v>
      </c>
      <c r="W1193" s="70">
        <v>2634.8235732890416</v>
      </c>
      <c r="X1193" s="70">
        <v>2678.9490928497698</v>
      </c>
      <c r="Y1193" s="70">
        <v>2726.3349956552388</v>
      </c>
      <c r="Z1193" s="70">
        <v>2750.1986106858089</v>
      </c>
      <c r="AA1193" s="70">
        <v>2766.7383931041886</v>
      </c>
      <c r="AB1193" s="17"/>
      <c r="BJ1193" s="275"/>
    </row>
    <row r="1194" spans="1:62" x14ac:dyDescent="0.25">
      <c r="A1194" t="str">
        <f t="shared" si="28"/>
        <v>53. Posterijen en koeriers</v>
      </c>
      <c r="B1194" s="275">
        <v>53</v>
      </c>
      <c r="C1194" s="99" t="s">
        <v>12</v>
      </c>
      <c r="D1194" s="70">
        <v>1863</v>
      </c>
      <c r="E1194" s="70">
        <v>1932</v>
      </c>
      <c r="F1194" s="70">
        <v>1973</v>
      </c>
      <c r="G1194" s="70">
        <v>2081</v>
      </c>
      <c r="H1194" s="70">
        <v>2046</v>
      </c>
      <c r="I1194" s="70">
        <v>2064</v>
      </c>
      <c r="J1194" s="70">
        <v>2098</v>
      </c>
      <c r="K1194" s="69">
        <v>2126</v>
      </c>
      <c r="L1194" s="69">
        <v>2188</v>
      </c>
      <c r="M1194" s="265">
        <v>2223.1689293053405</v>
      </c>
      <c r="N1194" s="70">
        <v>2307.9272854849191</v>
      </c>
      <c r="O1194" s="70">
        <v>2386.8060835632514</v>
      </c>
      <c r="P1194" s="70">
        <v>2472.4129967244394</v>
      </c>
      <c r="Q1194" s="70">
        <v>2562.8725504273066</v>
      </c>
      <c r="R1194" s="70">
        <v>2682.3567298404487</v>
      </c>
      <c r="S1194" s="70">
        <v>2787.1255663583347</v>
      </c>
      <c r="T1194" s="265">
        <v>2880.295082353161</v>
      </c>
      <c r="U1194" s="70">
        <v>2290.1287601140643</v>
      </c>
      <c r="V1194" s="70">
        <v>2350.1343723952896</v>
      </c>
      <c r="W1194" s="70">
        <v>2415.6519195533401</v>
      </c>
      <c r="X1194" s="70">
        <v>2484.7238359524886</v>
      </c>
      <c r="Y1194" s="70">
        <v>2580.5093110006414</v>
      </c>
      <c r="Z1194" s="70">
        <v>2660.6221970009874</v>
      </c>
      <c r="AA1194" s="70">
        <v>2728.3585120694956</v>
      </c>
      <c r="BJ1194" s="275"/>
    </row>
    <row r="1195" spans="1:62" x14ac:dyDescent="0.25">
      <c r="A1195" t="str">
        <f t="shared" si="28"/>
        <v>53. Posterijen en koeriers</v>
      </c>
      <c r="B1195" s="275">
        <v>53</v>
      </c>
      <c r="C1195" s="99" t="s">
        <v>13</v>
      </c>
      <c r="D1195" s="70">
        <v>2417</v>
      </c>
      <c r="E1195" s="70">
        <v>2307</v>
      </c>
      <c r="F1195" s="70">
        <v>2197</v>
      </c>
      <c r="G1195" s="70">
        <v>2108</v>
      </c>
      <c r="H1195" s="70">
        <v>2000</v>
      </c>
      <c r="I1195" s="70">
        <v>2042</v>
      </c>
      <c r="J1195" s="70">
        <v>2139</v>
      </c>
      <c r="K1195" s="69">
        <v>2302</v>
      </c>
      <c r="L1195" s="69">
        <v>2338</v>
      </c>
      <c r="M1195" s="265">
        <v>2365.2473114540498</v>
      </c>
      <c r="N1195" s="70">
        <v>2405.0921734659501</v>
      </c>
      <c r="O1195" s="70">
        <v>2424.1833600396335</v>
      </c>
      <c r="P1195" s="70">
        <v>2402.5523204373035</v>
      </c>
      <c r="Q1195" s="70">
        <v>2441.256047163668</v>
      </c>
      <c r="R1195" s="70">
        <v>2480.4957004264352</v>
      </c>
      <c r="S1195" s="70">
        <v>2575.064644471704</v>
      </c>
      <c r="T1195" s="265">
        <v>2663.0734848746883</v>
      </c>
      <c r="U1195" s="70">
        <v>2386.5443213139779</v>
      </c>
      <c r="V1195" s="70">
        <v>2386.9373715155739</v>
      </c>
      <c r="W1195" s="70">
        <v>2347.395088272363</v>
      </c>
      <c r="X1195" s="70">
        <v>2366.8157392529583</v>
      </c>
      <c r="Y1195" s="70">
        <v>2386.3128194840119</v>
      </c>
      <c r="Z1195" s="70">
        <v>2458.1863962253287</v>
      </c>
      <c r="AA1195" s="70">
        <v>2522.5954296281197</v>
      </c>
      <c r="BJ1195" s="275"/>
    </row>
    <row r="1196" spans="1:62" x14ac:dyDescent="0.25">
      <c r="A1196" t="str">
        <f t="shared" si="28"/>
        <v>53. Posterijen en koeriers</v>
      </c>
      <c r="B1196" s="275">
        <v>53</v>
      </c>
      <c r="C1196" s="99" t="s">
        <v>14</v>
      </c>
      <c r="D1196" s="70">
        <v>2701</v>
      </c>
      <c r="E1196" s="70">
        <v>2712</v>
      </c>
      <c r="F1196" s="70">
        <v>2701</v>
      </c>
      <c r="G1196" s="70">
        <v>2715</v>
      </c>
      <c r="H1196" s="70">
        <v>2591</v>
      </c>
      <c r="I1196" s="70">
        <v>2528</v>
      </c>
      <c r="J1196" s="70">
        <v>2422</v>
      </c>
      <c r="K1196" s="69">
        <v>2341</v>
      </c>
      <c r="L1196" s="69">
        <v>2289</v>
      </c>
      <c r="M1196" s="265">
        <v>2301.8742201359205</v>
      </c>
      <c r="N1196" s="70">
        <v>2319.419906643966</v>
      </c>
      <c r="O1196" s="70">
        <v>2424.183360039634</v>
      </c>
      <c r="P1196" s="70">
        <v>2518.2590655378731</v>
      </c>
      <c r="Q1196" s="70">
        <v>2608.6182076182158</v>
      </c>
      <c r="R1196" s="70">
        <v>2639.0193336950674</v>
      </c>
      <c r="S1196" s="70">
        <v>2683.4761482905669</v>
      </c>
      <c r="T1196" s="265">
        <v>2704.7770964946503</v>
      </c>
      <c r="U1196" s="70">
        <v>2301.5327512237318</v>
      </c>
      <c r="V1196" s="70">
        <v>2386.9373715155734</v>
      </c>
      <c r="W1196" s="70">
        <v>2460.4454650814814</v>
      </c>
      <c r="X1196" s="70">
        <v>2529.0745879220372</v>
      </c>
      <c r="Y1196" s="70">
        <v>2538.8174088671281</v>
      </c>
      <c r="Z1196" s="70">
        <v>2561.6772675919901</v>
      </c>
      <c r="AA1196" s="70">
        <v>2562.0991611882914</v>
      </c>
      <c r="BJ1196" s="275"/>
    </row>
    <row r="1197" spans="1:62" x14ac:dyDescent="0.25">
      <c r="A1197" t="str">
        <f t="shared" si="28"/>
        <v>53. Posterijen en koeriers</v>
      </c>
      <c r="B1197" s="275">
        <v>53</v>
      </c>
      <c r="C1197" s="99" t="s">
        <v>15</v>
      </c>
      <c r="D1197" s="70">
        <v>2661</v>
      </c>
      <c r="E1197" s="70">
        <v>2585</v>
      </c>
      <c r="F1197" s="70">
        <v>2614</v>
      </c>
      <c r="G1197" s="70">
        <v>2615</v>
      </c>
      <c r="H1197" s="70">
        <v>2563</v>
      </c>
      <c r="I1197" s="70">
        <v>2651</v>
      </c>
      <c r="J1197" s="70">
        <v>2710</v>
      </c>
      <c r="K1197" s="69">
        <v>2720</v>
      </c>
      <c r="L1197" s="69">
        <v>2776</v>
      </c>
      <c r="M1197" s="265">
        <v>2702.5683765261156</v>
      </c>
      <c r="N1197" s="70">
        <v>2611.329552747497</v>
      </c>
      <c r="O1197" s="70">
        <v>2490.8953755579209</v>
      </c>
      <c r="P1197" s="70">
        <v>2414.597521672662</v>
      </c>
      <c r="Q1197" s="70">
        <v>2348.4100979036384</v>
      </c>
      <c r="R1197" s="70">
        <v>2365.6708240822572</v>
      </c>
      <c r="S1197" s="70">
        <v>2385.0883860103067</v>
      </c>
      <c r="T1197" s="265">
        <v>2494.193019848391</v>
      </c>
      <c r="U1197" s="70">
        <v>2591.1912166792213</v>
      </c>
      <c r="V1197" s="70">
        <v>2452.6244006382899</v>
      </c>
      <c r="W1197" s="70">
        <v>2359.1637586054139</v>
      </c>
      <c r="X1197" s="70">
        <v>2276.800906810523</v>
      </c>
      <c r="Y1197" s="70">
        <v>2275.8477723691663</v>
      </c>
      <c r="Z1197" s="70">
        <v>2276.832869758267</v>
      </c>
      <c r="AA1197" s="70">
        <v>2362.6234680399639</v>
      </c>
      <c r="BJ1197" s="275"/>
    </row>
    <row r="1198" spans="1:62" x14ac:dyDescent="0.25">
      <c r="A1198" t="str">
        <f t="shared" si="28"/>
        <v>53. Posterijen en koeriers</v>
      </c>
      <c r="B1198" s="275">
        <v>53</v>
      </c>
      <c r="C1198" s="99" t="s">
        <v>16</v>
      </c>
      <c r="D1198" s="70">
        <v>2562</v>
      </c>
      <c r="E1198" s="70">
        <v>2415</v>
      </c>
      <c r="F1198" s="70">
        <v>2340</v>
      </c>
      <c r="G1198" s="70">
        <v>2340</v>
      </c>
      <c r="H1198" s="70">
        <v>2375</v>
      </c>
      <c r="I1198" s="70">
        <v>2408</v>
      </c>
      <c r="J1198" s="70">
        <v>2431</v>
      </c>
      <c r="K1198" s="69">
        <v>2425</v>
      </c>
      <c r="L1198" s="69">
        <v>2435</v>
      </c>
      <c r="M1198" s="265">
        <v>2450.7729873447015</v>
      </c>
      <c r="N1198" s="70">
        <v>2492.4363409141883</v>
      </c>
      <c r="O1198" s="70">
        <v>2545.8416558955819</v>
      </c>
      <c r="P1198" s="70">
        <v>2564.9883113143078</v>
      </c>
      <c r="Q1198" s="70">
        <v>2566.567428600159</v>
      </c>
      <c r="R1198" s="70">
        <v>2495.9181723626184</v>
      </c>
      <c r="S1198" s="70">
        <v>2409.5372131925983</v>
      </c>
      <c r="T1198" s="265">
        <v>2297.1805995881186</v>
      </c>
      <c r="U1198" s="70">
        <v>2473.21489848487</v>
      </c>
      <c r="V1198" s="70">
        <v>2506.7264673902</v>
      </c>
      <c r="W1198" s="70">
        <v>2506.1019118032373</v>
      </c>
      <c r="X1198" s="70">
        <v>2488.3060475866559</v>
      </c>
      <c r="Y1198" s="70">
        <v>2401.1497097407132</v>
      </c>
      <c r="Z1198" s="70">
        <v>2300.172002044596</v>
      </c>
      <c r="AA1198" s="70">
        <v>2176.0035216692672</v>
      </c>
      <c r="BJ1198" s="275"/>
    </row>
    <row r="1199" spans="1:62" x14ac:dyDescent="0.25">
      <c r="A1199" t="str">
        <f t="shared" si="28"/>
        <v>53. Posterijen en koeriers</v>
      </c>
      <c r="B1199" s="275">
        <v>53</v>
      </c>
      <c r="C1199" s="99" t="s">
        <v>17</v>
      </c>
      <c r="D1199" s="70">
        <v>308</v>
      </c>
      <c r="E1199" s="70">
        <v>369</v>
      </c>
      <c r="F1199" s="70">
        <v>381</v>
      </c>
      <c r="G1199" s="70">
        <v>431</v>
      </c>
      <c r="H1199" s="70">
        <v>452</v>
      </c>
      <c r="I1199" s="70">
        <v>519</v>
      </c>
      <c r="J1199" s="70">
        <v>592</v>
      </c>
      <c r="K1199" s="69">
        <v>680</v>
      </c>
      <c r="L1199" s="69">
        <v>793</v>
      </c>
      <c r="M1199" s="265">
        <v>762.71055609780888</v>
      </c>
      <c r="N1199" s="70">
        <v>728.26723836889187</v>
      </c>
      <c r="O1199" s="70">
        <v>699.06676451497299</v>
      </c>
      <c r="P1199" s="70">
        <v>660.86403502997086</v>
      </c>
      <c r="Q1199" s="70">
        <v>619.6972181823744</v>
      </c>
      <c r="R1199" s="70">
        <v>632.46984928594441</v>
      </c>
      <c r="S1199" s="70">
        <v>644.04931112884321</v>
      </c>
      <c r="T1199" s="265">
        <v>654.59600955209328</v>
      </c>
      <c r="U1199" s="70">
        <v>722.6509076463459</v>
      </c>
      <c r="V1199" s="70">
        <v>688.32606184458973</v>
      </c>
      <c r="W1199" s="70">
        <v>645.69207365392356</v>
      </c>
      <c r="X1199" s="70">
        <v>600.80102260039018</v>
      </c>
      <c r="Y1199" s="70">
        <v>608.4553619781334</v>
      </c>
      <c r="Z1199" s="70">
        <v>614.81689732104633</v>
      </c>
      <c r="AA1199" s="70">
        <v>620.06584171544796</v>
      </c>
      <c r="BJ1199" s="275"/>
    </row>
    <row r="1200" spans="1:62" x14ac:dyDescent="0.25">
      <c r="A1200" t="str">
        <f t="shared" si="28"/>
        <v>53. Posterijen en koeriers</v>
      </c>
      <c r="B1200" s="275">
        <v>53</v>
      </c>
      <c r="C1200" s="99" t="s">
        <v>156</v>
      </c>
      <c r="D1200" s="70">
        <v>26</v>
      </c>
      <c r="E1200" s="70">
        <v>31</v>
      </c>
      <c r="F1200" s="70">
        <v>35</v>
      </c>
      <c r="G1200" s="70">
        <v>36</v>
      </c>
      <c r="H1200" s="70">
        <v>34</v>
      </c>
      <c r="I1200" s="70">
        <v>49</v>
      </c>
      <c r="J1200" s="70">
        <v>47</v>
      </c>
      <c r="K1200" s="69">
        <v>62</v>
      </c>
      <c r="L1200" s="69">
        <v>74</v>
      </c>
      <c r="M1200" s="265">
        <v>86.089037939729877</v>
      </c>
      <c r="N1200" s="70">
        <v>102.95194557059817</v>
      </c>
      <c r="O1200" s="70">
        <v>158.59500077884377</v>
      </c>
      <c r="P1200" s="70">
        <v>194.9008447810032</v>
      </c>
      <c r="Q1200" s="70">
        <v>227.79948217357051</v>
      </c>
      <c r="R1200" s="70">
        <v>217.75230233200503</v>
      </c>
      <c r="S1200" s="70">
        <v>224.43152717003963</v>
      </c>
      <c r="T1200" s="265">
        <v>261.38816280385123</v>
      </c>
      <c r="U1200" s="70">
        <v>102.15798952755407</v>
      </c>
      <c r="V1200" s="70">
        <v>156.15829253459393</v>
      </c>
      <c r="W1200" s="70">
        <v>190.42635694018387</v>
      </c>
      <c r="X1200" s="70">
        <v>220.85327773319534</v>
      </c>
      <c r="Y1200" s="70">
        <v>209.48438267306418</v>
      </c>
      <c r="Z1200" s="70">
        <v>214.24492319362778</v>
      </c>
      <c r="AA1200" s="70">
        <v>247.59984603988991</v>
      </c>
      <c r="BJ1200" s="275"/>
    </row>
    <row r="1201" spans="1:62" x14ac:dyDescent="0.25">
      <c r="A1201" t="str">
        <f t="shared" si="28"/>
        <v>53. Posterijen en koeriers</v>
      </c>
      <c r="B1201" s="275">
        <v>53</v>
      </c>
      <c r="C1201" s="99" t="s">
        <v>6</v>
      </c>
      <c r="D1201" s="70">
        <v>2896</v>
      </c>
      <c r="E1201" s="70">
        <v>2815</v>
      </c>
      <c r="F1201" s="70">
        <v>2756</v>
      </c>
      <c r="G1201" s="70">
        <v>2807</v>
      </c>
      <c r="H1201" s="70">
        <v>2861</v>
      </c>
      <c r="I1201" s="70">
        <v>2976</v>
      </c>
      <c r="J1201" s="70">
        <v>3070</v>
      </c>
      <c r="K1201" s="69">
        <v>3167</v>
      </c>
      <c r="L1201" s="69">
        <v>3302</v>
      </c>
      <c r="M1201" s="265">
        <v>3299.5725813822401</v>
      </c>
      <c r="N1201" s="70">
        <v>3323.6555248536783</v>
      </c>
      <c r="O1201" s="70">
        <v>3403.5034211893985</v>
      </c>
      <c r="P1201" s="70">
        <v>3420.7531911252822</v>
      </c>
      <c r="Q1201" s="70">
        <v>3414.064128956104</v>
      </c>
      <c r="R1201" s="70">
        <v>3346.1403239805677</v>
      </c>
      <c r="S1201" s="70">
        <v>3278.0180514914814</v>
      </c>
      <c r="T1201" s="265">
        <v>3213.164771944063</v>
      </c>
      <c r="U1201" s="70">
        <v>3298.0237956587698</v>
      </c>
      <c r="V1201" s="70">
        <v>3351.2108217693835</v>
      </c>
      <c r="W1201" s="70">
        <v>3342.2203423973447</v>
      </c>
      <c r="X1201" s="70">
        <v>3309.9603479202415</v>
      </c>
      <c r="Y1201" s="70">
        <v>3219.0894543919107</v>
      </c>
      <c r="Z1201" s="70">
        <v>3129.2338225592703</v>
      </c>
      <c r="AA1201" s="70">
        <v>3043.669209424605</v>
      </c>
      <c r="BJ1201" s="275"/>
    </row>
    <row r="1202" spans="1:62" x14ac:dyDescent="0.25">
      <c r="A1202" t="str">
        <f t="shared" si="28"/>
        <v>53. Posterijen en koeriers</v>
      </c>
      <c r="B1202" s="275">
        <v>53</v>
      </c>
      <c r="C1202" s="99" t="s">
        <v>157</v>
      </c>
      <c r="D1202" s="267">
        <v>1.018794439354207</v>
      </c>
      <c r="E1202" s="266"/>
      <c r="F1202" s="266"/>
      <c r="G1202" s="266"/>
      <c r="H1202" s="266"/>
      <c r="I1202" s="266"/>
      <c r="J1202" s="266"/>
      <c r="K1202" s="334"/>
      <c r="L1202" s="334"/>
      <c r="M1202" s="269"/>
      <c r="N1202" s="266"/>
      <c r="O1202" s="266"/>
      <c r="P1202" s="266"/>
      <c r="Q1202" s="266"/>
      <c r="R1202" s="266"/>
      <c r="S1202" s="266"/>
      <c r="T1202" s="269"/>
      <c r="U1202" s="266"/>
      <c r="V1202" s="266"/>
      <c r="W1202" s="266"/>
      <c r="X1202" s="266"/>
      <c r="Y1202" s="266"/>
      <c r="Z1202" s="266"/>
      <c r="AA1202" s="266"/>
      <c r="BJ1202" s="275"/>
    </row>
    <row r="1203" spans="1:62" x14ac:dyDescent="0.25">
      <c r="A1203" t="str">
        <f t="shared" si="28"/>
        <v>53. Posterijen en koeriers</v>
      </c>
      <c r="B1203" s="275">
        <v>53</v>
      </c>
      <c r="C1203" s="99" t="s">
        <v>158</v>
      </c>
      <c r="D1203" s="266"/>
      <c r="E1203" s="267">
        <v>1.1550886731818255E-2</v>
      </c>
      <c r="F1203" s="267">
        <v>1.0946383713114238E-2</v>
      </c>
      <c r="G1203" s="267">
        <v>2.9760621095200612E-3</v>
      </c>
      <c r="H1203" s="267">
        <v>1.3565816249590745E-2</v>
      </c>
      <c r="I1203" s="267">
        <v>-3.4764374924434183E-3</v>
      </c>
      <c r="J1203" s="267">
        <v>-6.1130541005730565E-3</v>
      </c>
      <c r="K1203" s="333">
        <v>-6.7229084006263928E-3</v>
      </c>
      <c r="L1203" s="333">
        <v>-2.2947836546793887E-4</v>
      </c>
      <c r="M1203" s="268">
        <v>-1.7399193074837394E-3</v>
      </c>
      <c r="N1203" s="267">
        <v>2.3608987342449428E-3</v>
      </c>
      <c r="O1203" s="267">
        <v>2.3608987342447207E-3</v>
      </c>
      <c r="P1203" s="267">
        <v>2.3608987342443877E-3</v>
      </c>
      <c r="Q1203" s="267">
        <v>2.3608987342447207E-3</v>
      </c>
      <c r="R1203" s="267">
        <v>2.3608987342448318E-3</v>
      </c>
      <c r="S1203" s="267">
        <v>2.3608987342446097E-3</v>
      </c>
      <c r="T1203" s="268">
        <v>2.3608987342447207E-3</v>
      </c>
      <c r="U1203" s="267">
        <v>6.271116737646687E-3</v>
      </c>
      <c r="V1203" s="267">
        <v>6.271116737646798E-3</v>
      </c>
      <c r="W1203" s="267">
        <v>6.271116737646909E-3</v>
      </c>
      <c r="X1203" s="267">
        <v>6.2711167376472421E-3</v>
      </c>
      <c r="Y1203" s="267">
        <v>6.271116737646798E-3</v>
      </c>
      <c r="Z1203" s="267">
        <v>6.271116737646909E-3</v>
      </c>
      <c r="AA1203" s="267">
        <v>6.271116737646576E-3</v>
      </c>
      <c r="BJ1203" s="275"/>
    </row>
    <row r="1204" spans="1:62" x14ac:dyDescent="0.25">
      <c r="A1204" t="str">
        <f t="shared" si="28"/>
        <v>53. Posterijen en koeriers</v>
      </c>
      <c r="B1204" s="275">
        <v>53</v>
      </c>
      <c r="C1204" s="99" t="s">
        <v>159</v>
      </c>
      <c r="D1204" s="270"/>
      <c r="E1204" s="70">
        <v>23.325738089920677</v>
      </c>
      <c r="F1204" s="70">
        <v>20.971402172255267</v>
      </c>
      <c r="G1204" s="70">
        <v>27.579294126034497</v>
      </c>
      <c r="H1204" s="70">
        <v>35.109502905947366</v>
      </c>
      <c r="I1204" s="70">
        <v>28.973922529211517</v>
      </c>
      <c r="J1204" s="70">
        <v>23.184659968040648</v>
      </c>
      <c r="K1204" s="69">
        <v>36.151658055396624</v>
      </c>
      <c r="L1204" s="69">
        <v>35.995874490496035</v>
      </c>
      <c r="M1204" s="265">
        <v>46.727916989114618</v>
      </c>
      <c r="N1204" s="70">
        <v>39.570798349724456</v>
      </c>
      <c r="O1204" s="70">
        <v>40.566000952521563</v>
      </c>
      <c r="P1204" s="70">
        <v>40.872069271055089</v>
      </c>
      <c r="Q1204" s="70">
        <v>41.512012988856348</v>
      </c>
      <c r="R1204" s="70">
        <v>42.200118188584291</v>
      </c>
      <c r="S1204" s="70">
        <v>42.963358614156014</v>
      </c>
      <c r="T1204" s="265">
        <v>43.453972295440934</v>
      </c>
      <c r="U1204" s="70">
        <v>39.840385446507888</v>
      </c>
      <c r="V1204" s="70">
        <v>40.527395515093545</v>
      </c>
      <c r="W1204" s="70">
        <v>40.518270843762842</v>
      </c>
      <c r="X1204" s="70">
        <v>40.835309367265715</v>
      </c>
      <c r="Y1204" s="70">
        <v>41.192059201518909</v>
      </c>
      <c r="Z1204" s="70">
        <v>41.613652802649582</v>
      </c>
      <c r="AA1204" s="70">
        <v>41.764268306404375</v>
      </c>
      <c r="BJ1204" s="275"/>
    </row>
    <row r="1205" spans="1:62" x14ac:dyDescent="0.25">
      <c r="A1205" t="str">
        <f t="shared" si="28"/>
        <v>53. Posterijen en koeriers</v>
      </c>
      <c r="B1205" s="275">
        <v>53</v>
      </c>
      <c r="C1205" s="99" t="s">
        <v>160</v>
      </c>
      <c r="D1205" s="270"/>
      <c r="E1205" s="70">
        <v>337.95681755060741</v>
      </c>
      <c r="F1205" s="70">
        <v>330.90988660624816</v>
      </c>
      <c r="G1205" s="70">
        <v>328.4301873952341</v>
      </c>
      <c r="H1205" s="70">
        <v>347.85056635657298</v>
      </c>
      <c r="I1205" s="70">
        <v>353.06952571739851</v>
      </c>
      <c r="J1205" s="70">
        <v>345.55230262709244</v>
      </c>
      <c r="K1205" s="69">
        <v>379.1269495194598</v>
      </c>
      <c r="L1205" s="69">
        <v>404.98949794745147</v>
      </c>
      <c r="M1205" s="265">
        <v>410.1700559655531</v>
      </c>
      <c r="N1205" s="70">
        <v>461.12157892150913</v>
      </c>
      <c r="O1205" s="70">
        <v>472.71875195534017</v>
      </c>
      <c r="P1205" s="70">
        <v>476.2853897838894</v>
      </c>
      <c r="Q1205" s="70">
        <v>483.74270350714119</v>
      </c>
      <c r="R1205" s="70">
        <v>491.76124671060074</v>
      </c>
      <c r="S1205" s="70">
        <v>500.65534652192798</v>
      </c>
      <c r="T1205" s="265">
        <v>506.37250576029282</v>
      </c>
      <c r="U1205" s="70">
        <v>467.2337020477579</v>
      </c>
      <c r="V1205" s="70">
        <v>475.29070887868704</v>
      </c>
      <c r="W1205" s="70">
        <v>475.18369801727016</v>
      </c>
      <c r="X1205" s="70">
        <v>478.90181171943061</v>
      </c>
      <c r="Y1205" s="70">
        <v>483.08564538205496</v>
      </c>
      <c r="Z1205" s="70">
        <v>488.0299434054869</v>
      </c>
      <c r="AA1205" s="70">
        <v>489.79630782732755</v>
      </c>
      <c r="BJ1205" s="275"/>
    </row>
    <row r="1206" spans="1:62" x14ac:dyDescent="0.25">
      <c r="A1206" t="str">
        <f t="shared" si="28"/>
        <v>53. Posterijen en koeriers</v>
      </c>
      <c r="B1206" s="275">
        <v>53</v>
      </c>
      <c r="C1206" s="99" t="s">
        <v>161</v>
      </c>
      <c r="D1206" s="270"/>
      <c r="E1206" s="70">
        <v>342.20708276414285</v>
      </c>
      <c r="F1206" s="70">
        <v>372.95990031049831</v>
      </c>
      <c r="G1206" s="70">
        <v>373.51314472855717</v>
      </c>
      <c r="H1206" s="70">
        <v>410.23808070158378</v>
      </c>
      <c r="I1206" s="70">
        <v>394.11725015005351</v>
      </c>
      <c r="J1206" s="70">
        <v>415.97101972258264</v>
      </c>
      <c r="K1206" s="69">
        <v>436.87436987063313</v>
      </c>
      <c r="L1206" s="69">
        <v>479.42437288399077</v>
      </c>
      <c r="M1206" s="265">
        <v>482.38060783898976</v>
      </c>
      <c r="N1206" s="70">
        <v>528.97607553143644</v>
      </c>
      <c r="O1206" s="70">
        <v>542.27978405239264</v>
      </c>
      <c r="P1206" s="70">
        <v>546.37125616653748</v>
      </c>
      <c r="Q1206" s="70">
        <v>554.92592098304567</v>
      </c>
      <c r="R1206" s="70">
        <v>564.12440075310087</v>
      </c>
      <c r="S1206" s="70">
        <v>574.32727615221859</v>
      </c>
      <c r="T1206" s="265">
        <v>580.88572102953674</v>
      </c>
      <c r="U1206" s="70">
        <v>538.9624709557894</v>
      </c>
      <c r="V1206" s="70">
        <v>548.25637311026492</v>
      </c>
      <c r="W1206" s="70">
        <v>548.13293415876058</v>
      </c>
      <c r="X1206" s="70">
        <v>552.42184512436177</v>
      </c>
      <c r="Y1206" s="70">
        <v>557.24797243280113</v>
      </c>
      <c r="Z1206" s="70">
        <v>562.95130904608845</v>
      </c>
      <c r="AA1206" s="70">
        <v>564.98884214618613</v>
      </c>
      <c r="BJ1206" s="275"/>
    </row>
    <row r="1207" spans="1:62" x14ac:dyDescent="0.25">
      <c r="A1207" t="str">
        <f t="shared" si="28"/>
        <v>53. Posterijen en koeriers</v>
      </c>
      <c r="B1207" s="275">
        <v>53</v>
      </c>
      <c r="C1207" s="99" t="s">
        <v>162</v>
      </c>
      <c r="D1207" s="270"/>
      <c r="E1207" s="70">
        <v>329.40477186373454</v>
      </c>
      <c r="F1207" s="70">
        <v>326.70323396645063</v>
      </c>
      <c r="G1207" s="70">
        <v>304.18057921889385</v>
      </c>
      <c r="H1207" s="70">
        <v>326.61766919744713</v>
      </c>
      <c r="I1207" s="70">
        <v>289.37571996979574</v>
      </c>
      <c r="J1207" s="70">
        <v>304.66790751100785</v>
      </c>
      <c r="K1207" s="69">
        <v>320.74765928303373</v>
      </c>
      <c r="L1207" s="69">
        <v>361.73971896767114</v>
      </c>
      <c r="M1207" s="265">
        <v>365.82657692007439</v>
      </c>
      <c r="N1207" s="70">
        <v>392.74057994940409</v>
      </c>
      <c r="O1207" s="70">
        <v>408.08043879700227</v>
      </c>
      <c r="P1207" s="70">
        <v>421.72196877634519</v>
      </c>
      <c r="Q1207" s="70">
        <v>440.548228991847</v>
      </c>
      <c r="R1207" s="70">
        <v>451.40732401910896</v>
      </c>
      <c r="S1207" s="70">
        <v>462.9622492734934</v>
      </c>
      <c r="T1207" s="265">
        <v>470.64412334336589</v>
      </c>
      <c r="U1207" s="70">
        <v>402.14109158364812</v>
      </c>
      <c r="V1207" s="70">
        <v>414.62571362657485</v>
      </c>
      <c r="W1207" s="70">
        <v>425.18159713584299</v>
      </c>
      <c r="X1207" s="70">
        <v>440.73696074297209</v>
      </c>
      <c r="Y1207" s="70">
        <v>448.11800423277208</v>
      </c>
      <c r="Z1207" s="70">
        <v>456.04442442889729</v>
      </c>
      <c r="AA1207" s="70">
        <v>460.03618208111169</v>
      </c>
      <c r="BJ1207" s="275"/>
    </row>
    <row r="1208" spans="1:62" x14ac:dyDescent="0.25">
      <c r="A1208" t="str">
        <f t="shared" si="28"/>
        <v>53. Posterijen en koeriers</v>
      </c>
      <c r="B1208" s="275">
        <v>53</v>
      </c>
      <c r="C1208" s="99" t="s">
        <v>163</v>
      </c>
      <c r="D1208" s="270"/>
      <c r="E1208" s="70">
        <v>241.1824062641538</v>
      </c>
      <c r="F1208" s="70">
        <v>248.94718814550481</v>
      </c>
      <c r="G1208" s="70">
        <v>238.50478436383179</v>
      </c>
      <c r="H1208" s="70">
        <v>273.5975704390471</v>
      </c>
      <c r="I1208" s="70">
        <v>234.12752631534562</v>
      </c>
      <c r="J1208" s="70">
        <v>230.74532259495209</v>
      </c>
      <c r="K1208" s="69">
        <v>233.2668855642485</v>
      </c>
      <c r="L1208" s="69">
        <v>250.18510790278899</v>
      </c>
      <c r="M1208" s="265">
        <v>254.17634811223832</v>
      </c>
      <c r="N1208" s="70">
        <v>267.37867582888401</v>
      </c>
      <c r="O1208" s="70">
        <v>277.57249274580573</v>
      </c>
      <c r="P1208" s="70">
        <v>287.05918010597259</v>
      </c>
      <c r="Q1208" s="70">
        <v>297.3550522644552</v>
      </c>
      <c r="R1208" s="70">
        <v>308.23454745994741</v>
      </c>
      <c r="S1208" s="70">
        <v>322.6048102199473</v>
      </c>
      <c r="T1208" s="265">
        <v>335.20527094383789</v>
      </c>
      <c r="U1208" s="70">
        <v>276.07175100085715</v>
      </c>
      <c r="V1208" s="70">
        <v>284.38678162871963</v>
      </c>
      <c r="W1208" s="70">
        <v>291.83824167477792</v>
      </c>
      <c r="X1208" s="70">
        <v>299.97417040550994</v>
      </c>
      <c r="Y1208" s="70">
        <v>308.55147852363558</v>
      </c>
      <c r="Z1208" s="70">
        <v>320.44605993327042</v>
      </c>
      <c r="AA1208" s="70">
        <v>330.39442886929925</v>
      </c>
      <c r="BJ1208" s="275"/>
    </row>
    <row r="1209" spans="1:62" x14ac:dyDescent="0.25">
      <c r="A1209" t="str">
        <f t="shared" si="28"/>
        <v>53. Posterijen en koeriers</v>
      </c>
      <c r="B1209" s="275">
        <v>53</v>
      </c>
      <c r="C1209" s="99" t="s">
        <v>164</v>
      </c>
      <c r="D1209" s="270"/>
      <c r="E1209" s="70">
        <v>246.83305661287784</v>
      </c>
      <c r="F1209" s="70">
        <v>234.20485779398354</v>
      </c>
      <c r="G1209" s="70">
        <v>205.52694620820046</v>
      </c>
      <c r="H1209" s="70">
        <v>219.52429531256101</v>
      </c>
      <c r="I1209" s="70">
        <v>174.19281254682448</v>
      </c>
      <c r="J1209" s="70">
        <v>172.46689049650706</v>
      </c>
      <c r="K1209" s="69">
        <v>179.35501174622539</v>
      </c>
      <c r="L1209" s="69">
        <v>207.97042715169252</v>
      </c>
      <c r="M1209" s="265">
        <v>207.69137738367354</v>
      </c>
      <c r="N1209" s="70">
        <v>219.81128459172592</v>
      </c>
      <c r="O1209" s="70">
        <v>223.51421673789136</v>
      </c>
      <c r="P1209" s="70">
        <v>225.28843215495061</v>
      </c>
      <c r="Q1209" s="70">
        <v>223.27817869053902</v>
      </c>
      <c r="R1209" s="70">
        <v>226.8750608639215</v>
      </c>
      <c r="S1209" s="70">
        <v>230.52174869603618</v>
      </c>
      <c r="T1209" s="265">
        <v>239.31039459044587</v>
      </c>
      <c r="U1209" s="70">
        <v>229.05991721147112</v>
      </c>
      <c r="V1209" s="70">
        <v>231.12240399318895</v>
      </c>
      <c r="W1209" s="70">
        <v>231.16046853138846</v>
      </c>
      <c r="X1209" s="70">
        <v>227.33103721476542</v>
      </c>
      <c r="Y1209" s="70">
        <v>229.21180997128147</v>
      </c>
      <c r="Z1209" s="70">
        <v>231.09998443911149</v>
      </c>
      <c r="AA1209" s="70">
        <v>238.06050626629224</v>
      </c>
      <c r="BJ1209" s="275"/>
    </row>
    <row r="1210" spans="1:62" x14ac:dyDescent="0.25">
      <c r="A1210" t="str">
        <f t="shared" si="28"/>
        <v>53. Posterijen en koeriers</v>
      </c>
      <c r="B1210" s="275">
        <v>53</v>
      </c>
      <c r="C1210" s="99" t="s">
        <v>165</v>
      </c>
      <c r="D1210" s="270"/>
      <c r="E1210" s="70">
        <v>216.86739277186308</v>
      </c>
      <c r="F1210" s="70">
        <v>216.11118729394582</v>
      </c>
      <c r="G1210" s="70">
        <v>193.70679146703566</v>
      </c>
      <c r="H1210" s="70">
        <v>223.46200767837107</v>
      </c>
      <c r="I1210" s="70">
        <v>169.09952861872077</v>
      </c>
      <c r="J1210" s="70">
        <v>158.32251756359696</v>
      </c>
      <c r="K1210" s="69">
        <v>150.20692716495114</v>
      </c>
      <c r="L1210" s="69">
        <v>160.38461124539867</v>
      </c>
      <c r="M1210" s="265">
        <v>153.3646319270909</v>
      </c>
      <c r="N1210" s="70">
        <v>163.66678118650938</v>
      </c>
      <c r="O1210" s="70">
        <v>164.91430635941333</v>
      </c>
      <c r="P1210" s="70">
        <v>172.36314828711755</v>
      </c>
      <c r="Q1210" s="70">
        <v>179.05207497653478</v>
      </c>
      <c r="R1210" s="70">
        <v>185.47674831693629</v>
      </c>
      <c r="S1210" s="70">
        <v>187.6383149246671</v>
      </c>
      <c r="T1210" s="265">
        <v>190.79926250512258</v>
      </c>
      <c r="U1210" s="70">
        <v>172.66761120365121</v>
      </c>
      <c r="V1210" s="70">
        <v>172.64199702332303</v>
      </c>
      <c r="W1210" s="70">
        <v>179.04834696310255</v>
      </c>
      <c r="X1210" s="70">
        <v>184.5623176262834</v>
      </c>
      <c r="Y1210" s="70">
        <v>189.71030816209054</v>
      </c>
      <c r="Z1210" s="70">
        <v>190.44113420126268</v>
      </c>
      <c r="AA1210" s="70">
        <v>192.15589218584097</v>
      </c>
      <c r="BJ1210" s="275"/>
    </row>
    <row r="1211" spans="1:62" x14ac:dyDescent="0.25">
      <c r="A1211" t="str">
        <f t="shared" si="28"/>
        <v>53. Posterijen en koeriers</v>
      </c>
      <c r="B1211" s="275">
        <v>53</v>
      </c>
      <c r="C1211" s="99" t="s">
        <v>166</v>
      </c>
      <c r="D1211" s="266"/>
      <c r="E1211" s="70">
        <v>178.44374295015126</v>
      </c>
      <c r="F1211" s="70">
        <v>171.78462595976211</v>
      </c>
      <c r="G1211" s="70">
        <v>152.87738290995264</v>
      </c>
      <c r="H1211" s="70">
        <v>180.62807406539201</v>
      </c>
      <c r="I1211" s="70">
        <v>133.35693839323901</v>
      </c>
      <c r="J1211" s="70">
        <v>130.94604676571356</v>
      </c>
      <c r="K1211" s="69">
        <v>132.20764442629104</v>
      </c>
      <c r="L1211" s="69">
        <v>150.35762520836593</v>
      </c>
      <c r="M1211" s="265">
        <v>149.26023931938465</v>
      </c>
      <c r="N1211" s="70">
        <v>156.394701768879</v>
      </c>
      <c r="O1211" s="70">
        <v>151.11480995983487</v>
      </c>
      <c r="P1211" s="70">
        <v>144.1454147031061</v>
      </c>
      <c r="Q1211" s="70">
        <v>139.73014062248268</v>
      </c>
      <c r="R1211" s="70">
        <v>135.8999461707472</v>
      </c>
      <c r="S1211" s="70">
        <v>136.89880568026601</v>
      </c>
      <c r="T1211" s="265">
        <v>138.02247893611911</v>
      </c>
      <c r="U1211" s="70">
        <v>166.96233329019563</v>
      </c>
      <c r="V1211" s="70">
        <v>160.08154883168183</v>
      </c>
      <c r="W1211" s="70">
        <v>151.52101096565201</v>
      </c>
      <c r="X1211" s="70">
        <v>145.74709345809035</v>
      </c>
      <c r="Y1211" s="70">
        <v>140.65878781833126</v>
      </c>
      <c r="Z1211" s="70">
        <v>140.59990399816607</v>
      </c>
      <c r="AA1211" s="70">
        <v>140.66076246155552</v>
      </c>
      <c r="BJ1211" s="275"/>
    </row>
    <row r="1212" spans="1:62" x14ac:dyDescent="0.25">
      <c r="A1212" t="str">
        <f t="shared" si="28"/>
        <v>53. Posterijen en koeriers</v>
      </c>
      <c r="B1212" s="275">
        <v>53</v>
      </c>
      <c r="C1212" s="99" t="s">
        <v>167</v>
      </c>
      <c r="D1212" s="266"/>
      <c r="E1212" s="70">
        <v>361.58677533404648</v>
      </c>
      <c r="F1212" s="70">
        <v>339.38011835257856</v>
      </c>
      <c r="G1212" s="70">
        <v>310.18981057182725</v>
      </c>
      <c r="H1212" s="70">
        <v>334.96983525959263</v>
      </c>
      <c r="I1212" s="70">
        <v>299.5047152009306</v>
      </c>
      <c r="J1212" s="70">
        <v>297.31728160924104</v>
      </c>
      <c r="K1212" s="69">
        <v>298.67455033945447</v>
      </c>
      <c r="L1212" s="69">
        <v>313.68395350912891</v>
      </c>
      <c r="M1212" s="265">
        <v>311.29957189164674</v>
      </c>
      <c r="N1212" s="70">
        <v>323.36622408844124</v>
      </c>
      <c r="O1212" s="70">
        <v>328.86347797372338</v>
      </c>
      <c r="P1212" s="70">
        <v>335.9100200814425</v>
      </c>
      <c r="Q1212" s="70">
        <v>338.43631757968041</v>
      </c>
      <c r="R1212" s="70">
        <v>338.64467355420601</v>
      </c>
      <c r="S1212" s="70">
        <v>329.32288677829422</v>
      </c>
      <c r="T1212" s="265">
        <v>317.92538699182472</v>
      </c>
      <c r="U1212" s="70">
        <v>332.94928074580713</v>
      </c>
      <c r="V1212" s="70">
        <v>335.99812215676815</v>
      </c>
      <c r="W1212" s="70">
        <v>340.55082973976738</v>
      </c>
      <c r="X1212" s="70">
        <v>340.46598086370386</v>
      </c>
      <c r="Y1212" s="70">
        <v>338.04832724104699</v>
      </c>
      <c r="Z1212" s="70">
        <v>326.20772015581673</v>
      </c>
      <c r="AA1212" s="70">
        <v>312.4894135960522</v>
      </c>
      <c r="BJ1212" s="275"/>
    </row>
    <row r="1213" spans="1:62" x14ac:dyDescent="0.25">
      <c r="A1213" t="str">
        <f t="shared" si="28"/>
        <v>53. Posterijen en koeriers</v>
      </c>
      <c r="B1213" s="275">
        <v>53</v>
      </c>
      <c r="C1213" s="99" t="s">
        <v>168</v>
      </c>
      <c r="D1213" s="266"/>
      <c r="E1213" s="70">
        <v>86.410826434821288</v>
      </c>
      <c r="F1213" s="70">
        <v>103.30159732911463</v>
      </c>
      <c r="G1213" s="70">
        <v>103.62430633730345</v>
      </c>
      <c r="H1213" s="70">
        <v>121.78748070465336</v>
      </c>
      <c r="I1213" s="70">
        <v>120.01834279004677</v>
      </c>
      <c r="J1213" s="70">
        <v>136.44026834328841</v>
      </c>
      <c r="K1213" s="69">
        <v>155.27025500047006</v>
      </c>
      <c r="L1213" s="69">
        <v>182.76650100552874</v>
      </c>
      <c r="M1213" s="265">
        <v>211.94021341737013</v>
      </c>
      <c r="N1213" s="70">
        <v>206.97267798466265</v>
      </c>
      <c r="O1213" s="70">
        <v>197.62597935562664</v>
      </c>
      <c r="P1213" s="70">
        <v>189.70200318452478</v>
      </c>
      <c r="Q1213" s="70">
        <v>179.33513312534026</v>
      </c>
      <c r="R1213" s="70">
        <v>168.16391455634164</v>
      </c>
      <c r="S1213" s="70">
        <v>171.62995503956392</v>
      </c>
      <c r="T1213" s="265">
        <v>174.77221157198653</v>
      </c>
      <c r="U1213" s="70">
        <v>209.95504253250087</v>
      </c>
      <c r="V1213" s="70">
        <v>198.9276283617898</v>
      </c>
      <c r="W1213" s="70">
        <v>189.47886119498924</v>
      </c>
      <c r="X1213" s="70">
        <v>177.7427960096617</v>
      </c>
      <c r="Y1213" s="70">
        <v>165.38541815784023</v>
      </c>
      <c r="Z1213" s="70">
        <v>167.49246536829767</v>
      </c>
      <c r="AA1213" s="70">
        <v>169.24363612739472</v>
      </c>
      <c r="BJ1213" s="275"/>
    </row>
    <row r="1214" spans="1:62" x14ac:dyDescent="0.25">
      <c r="A1214" t="str">
        <f t="shared" si="28"/>
        <v>53. Posterijen en koeriers</v>
      </c>
      <c r="B1214" s="275">
        <v>53</v>
      </c>
      <c r="C1214" s="99" t="s">
        <v>169</v>
      </c>
      <c r="D1214" s="266"/>
      <c r="E1214" s="70">
        <v>7.2466097029458005</v>
      </c>
      <c r="F1214" s="70">
        <v>8.6214488983940143</v>
      </c>
      <c r="G1214" s="70">
        <v>9.4549326614158336</v>
      </c>
      <c r="H1214" s="70">
        <v>10.106304743641687</v>
      </c>
      <c r="I1214" s="70">
        <v>8.965406741765765</v>
      </c>
      <c r="J1214" s="70">
        <v>12.791539031687604</v>
      </c>
      <c r="K1214" s="69">
        <v>12.240772245638663</v>
      </c>
      <c r="L1214" s="69">
        <v>16.549994347915934</v>
      </c>
      <c r="M1214" s="265">
        <v>19.641446430706623</v>
      </c>
      <c r="N1214" s="70">
        <v>23.203214222738772</v>
      </c>
      <c r="O1214" s="70">
        <v>27.748202383150304</v>
      </c>
      <c r="P1214" s="70">
        <v>42.74543967262359</v>
      </c>
      <c r="Q1214" s="70">
        <v>52.530800225836067</v>
      </c>
      <c r="R1214" s="70">
        <v>61.397830794703175</v>
      </c>
      <c r="S1214" s="70">
        <v>58.689856913505423</v>
      </c>
      <c r="T1214" s="265">
        <v>60.490080129697667</v>
      </c>
      <c r="U1214" s="70">
        <v>23.539841128786243</v>
      </c>
      <c r="V1214" s="70">
        <v>27.933670779297106</v>
      </c>
      <c r="W1214" s="70">
        <v>42.699296974143934</v>
      </c>
      <c r="X1214" s="70">
        <v>52.069419015272409</v>
      </c>
      <c r="Y1214" s="70">
        <v>60.389234158369746</v>
      </c>
      <c r="Z1214" s="70">
        <v>57.280569107278247</v>
      </c>
      <c r="AA1214" s="70">
        <v>58.582272207034855</v>
      </c>
      <c r="BJ1214" s="275"/>
    </row>
    <row r="1215" spans="1:62" x14ac:dyDescent="0.25">
      <c r="A1215" t="str">
        <f t="shared" si="28"/>
        <v>53. Posterijen en koeriers</v>
      </c>
      <c r="B1215" s="275">
        <v>53</v>
      </c>
      <c r="C1215" s="99" t="s">
        <v>26</v>
      </c>
      <c r="D1215" s="270"/>
      <c r="E1215" s="70">
        <v>455.24421147181357</v>
      </c>
      <c r="F1215" s="70">
        <v>451.30316458008718</v>
      </c>
      <c r="G1215" s="70">
        <v>423.26904957054654</v>
      </c>
      <c r="H1215" s="70">
        <v>466.86362070788766</v>
      </c>
      <c r="I1215" s="70">
        <v>428.48846473274313</v>
      </c>
      <c r="J1215" s="70">
        <v>446.54908898421701</v>
      </c>
      <c r="K1215" s="69">
        <v>466.18557758556318</v>
      </c>
      <c r="L1215" s="69">
        <v>513.00044886257353</v>
      </c>
      <c r="M1215" s="265">
        <v>542.88123173972349</v>
      </c>
      <c r="N1215" s="70">
        <v>553.54211629584267</v>
      </c>
      <c r="O1215" s="70">
        <v>554.23765971250032</v>
      </c>
      <c r="P1215" s="70">
        <v>568.35746293859086</v>
      </c>
      <c r="Q1215" s="70">
        <v>570.30225093085676</v>
      </c>
      <c r="R1215" s="70">
        <v>568.20641890525087</v>
      </c>
      <c r="S1215" s="70">
        <v>559.64269873136357</v>
      </c>
      <c r="T1215" s="265">
        <v>553.18767869350893</v>
      </c>
      <c r="U1215" s="70">
        <v>566.44416440709426</v>
      </c>
      <c r="V1215" s="70">
        <v>562.85942129785508</v>
      </c>
      <c r="W1215" s="70">
        <v>572.72898790890065</v>
      </c>
      <c r="X1215" s="70">
        <v>570.27819588863792</v>
      </c>
      <c r="Y1215" s="70">
        <v>563.82297955725699</v>
      </c>
      <c r="Z1215" s="70">
        <v>550.98075463139264</v>
      </c>
      <c r="AA1215" s="70">
        <v>540.31532193048179</v>
      </c>
      <c r="BJ1215" s="275"/>
    </row>
    <row r="1216" spans="1:62" x14ac:dyDescent="0.25">
      <c r="A1216" t="str">
        <f t="shared" si="28"/>
        <v>53. Posterijen en koeriers</v>
      </c>
      <c r="B1216" s="275">
        <v>53</v>
      </c>
      <c r="C1216" s="99" t="s">
        <v>19</v>
      </c>
      <c r="D1216" s="270"/>
      <c r="E1216" s="70">
        <v>2371.4652203392652</v>
      </c>
      <c r="F1216" s="70">
        <v>2373.8954468287361</v>
      </c>
      <c r="G1216" s="70">
        <v>2247.5881599882873</v>
      </c>
      <c r="H1216" s="70">
        <v>2483.8913873648103</v>
      </c>
      <c r="I1216" s="70">
        <v>2204.8016889733326</v>
      </c>
      <c r="J1216" s="70">
        <v>2228.4057562337107</v>
      </c>
      <c r="K1216" s="69">
        <v>2334.1226832158027</v>
      </c>
      <c r="L1216" s="69">
        <v>2564.0476846604292</v>
      </c>
      <c r="M1216" s="265">
        <v>2612.4789861958429</v>
      </c>
      <c r="N1216" s="70">
        <v>2783.2025924239151</v>
      </c>
      <c r="O1216" s="70">
        <v>2834.9984612727021</v>
      </c>
      <c r="P1216" s="70">
        <v>2882.4643221875644</v>
      </c>
      <c r="Q1216" s="70">
        <v>2930.4465639557588</v>
      </c>
      <c r="R1216" s="70">
        <v>2974.1858113881976</v>
      </c>
      <c r="S1216" s="70">
        <v>3018.2146088140762</v>
      </c>
      <c r="T1216" s="265">
        <v>3057.8814080976708</v>
      </c>
      <c r="U1216" s="70">
        <v>2859.3834271469727</v>
      </c>
      <c r="V1216" s="70">
        <v>2889.7923439053889</v>
      </c>
      <c r="W1216" s="70">
        <v>2915.3135561994582</v>
      </c>
      <c r="X1216" s="70">
        <v>2940.7887415473174</v>
      </c>
      <c r="Y1216" s="70">
        <v>2961.5990452817427</v>
      </c>
      <c r="Z1216" s="70">
        <v>2982.2071668863259</v>
      </c>
      <c r="AA1216" s="70">
        <v>2998.1725120744991</v>
      </c>
      <c r="BJ1216" s="275"/>
    </row>
    <row r="1217" spans="1:62" x14ac:dyDescent="0.25">
      <c r="A1217" t="str">
        <f t="shared" si="28"/>
        <v>53. Posterijen en koeriers</v>
      </c>
      <c r="B1217" s="275">
        <v>53</v>
      </c>
      <c r="C1217" s="99" t="s">
        <v>20</v>
      </c>
      <c r="D1217" s="270"/>
      <c r="E1217" s="267">
        <v>0.19196748388605323</v>
      </c>
      <c r="F1217" s="267">
        <v>0.19011080087077073</v>
      </c>
      <c r="G1217" s="267">
        <v>0.18832144478495219</v>
      </c>
      <c r="H1217" s="267">
        <v>0.18795653589474731</v>
      </c>
      <c r="I1217" s="267">
        <v>0.19434331299531482</v>
      </c>
      <c r="J1217" s="267">
        <v>0.20038948819578611</v>
      </c>
      <c r="K1217" s="333">
        <v>0.19972625301052427</v>
      </c>
      <c r="L1217" s="333">
        <v>0.20007445724649733</v>
      </c>
      <c r="M1217" s="268">
        <v>0.20780309989411211</v>
      </c>
      <c r="N1217" s="267">
        <v>0.19888674931628247</v>
      </c>
      <c r="O1217" s="267">
        <v>0.19549839877644556</v>
      </c>
      <c r="P1217" s="267">
        <v>0.19717762282908399</v>
      </c>
      <c r="Q1217" s="267">
        <v>0.19461274535612608</v>
      </c>
      <c r="R1217" s="267">
        <v>0.19104603913097185</v>
      </c>
      <c r="S1217" s="267">
        <v>0.18542177123423959</v>
      </c>
      <c r="T1217" s="268">
        <v>0.18090553715673716</v>
      </c>
      <c r="U1217" s="267">
        <v>0.19810010753691723</v>
      </c>
      <c r="V1217" s="267">
        <v>0.19477504066509596</v>
      </c>
      <c r="W1217" s="267">
        <v>0.19645536470373276</v>
      </c>
      <c r="X1217" s="267">
        <v>0.1939201506833102</v>
      </c>
      <c r="Y1217" s="267">
        <v>0.19037789077340123</v>
      </c>
      <c r="Z1217" s="267">
        <v>0.18475602927567997</v>
      </c>
      <c r="AA1217" s="267">
        <v>0.18021488748712</v>
      </c>
      <c r="BJ1217" s="275"/>
    </row>
    <row r="1218" spans="1:62" x14ac:dyDescent="0.25">
      <c r="A1218" t="str">
        <f t="shared" si="28"/>
        <v>53. Posterijen en koeriers</v>
      </c>
      <c r="B1218" s="275">
        <v>53</v>
      </c>
      <c r="C1218" s="82" t="s">
        <v>29</v>
      </c>
      <c r="D1218" s="270"/>
      <c r="E1218" s="70">
        <v>2297.4652203392652</v>
      </c>
      <c r="F1218" s="70">
        <v>2320.8954468287361</v>
      </c>
      <c r="G1218" s="70">
        <v>2247.5881599882873</v>
      </c>
      <c r="H1218" s="70">
        <v>2339.8913873648103</v>
      </c>
      <c r="I1218" s="70">
        <v>2204.8016889733326</v>
      </c>
      <c r="J1218" s="70">
        <v>2228.4057562337107</v>
      </c>
      <c r="K1218" s="69">
        <v>2334.1226832158027</v>
      </c>
      <c r="L1218" s="69">
        <v>2564.0476846604292</v>
      </c>
      <c r="M1218" s="265">
        <v>2612.4789861958429</v>
      </c>
      <c r="N1218" s="70">
        <v>2783.2025924239151</v>
      </c>
      <c r="O1218" s="70">
        <v>2834.9984612727021</v>
      </c>
      <c r="P1218" s="70">
        <v>2882.4643221875644</v>
      </c>
      <c r="Q1218" s="70">
        <v>2930.4465639557588</v>
      </c>
      <c r="R1218" s="70">
        <v>2974.1858113881976</v>
      </c>
      <c r="S1218" s="70">
        <v>3018.2146088140762</v>
      </c>
      <c r="T1218" s="265">
        <v>3057.8814080976708</v>
      </c>
      <c r="U1218" s="70">
        <v>2859.3834271469727</v>
      </c>
      <c r="V1218" s="70">
        <v>2889.7923439053889</v>
      </c>
      <c r="W1218" s="70">
        <v>2915.3135561994582</v>
      </c>
      <c r="X1218" s="70">
        <v>2940.7887415473174</v>
      </c>
      <c r="Y1218" s="70">
        <v>2961.5990452817427</v>
      </c>
      <c r="Z1218" s="70">
        <v>2982.2071668863259</v>
      </c>
      <c r="AA1218" s="70">
        <v>2998.1725120744991</v>
      </c>
      <c r="BJ1218" s="275"/>
    </row>
    <row r="1219" spans="1:62" x14ac:dyDescent="0.25">
      <c r="A1219" t="str">
        <f t="shared" ref="A1219:A1282" si="29">VLOOKUP(B1219,$AU$3:$AV$70,2)</f>
        <v>55. Verschaffen van accommodatie</v>
      </c>
      <c r="B1219" s="275">
        <v>55</v>
      </c>
      <c r="C1219" s="82" t="s">
        <v>25</v>
      </c>
      <c r="D1219" s="70">
        <v>11538</v>
      </c>
      <c r="E1219" s="70">
        <v>11843</v>
      </c>
      <c r="F1219" s="70">
        <v>11703</v>
      </c>
      <c r="G1219" s="70">
        <v>12647</v>
      </c>
      <c r="H1219" s="70">
        <v>12846</v>
      </c>
      <c r="I1219" s="70">
        <v>13378</v>
      </c>
      <c r="J1219" s="70">
        <v>12103</v>
      </c>
      <c r="K1219" s="69">
        <v>11899</v>
      </c>
      <c r="L1219" s="69">
        <v>13135</v>
      </c>
      <c r="M1219" s="265">
        <v>13972.939948311099</v>
      </c>
      <c r="N1219" s="70">
        <v>14273.401683205382</v>
      </c>
      <c r="O1219" s="70">
        <v>14580.3242813446</v>
      </c>
      <c r="P1219" s="70">
        <v>14893.846671414234</v>
      </c>
      <c r="Q1219" s="70">
        <v>15214.110769499292</v>
      </c>
      <c r="R1219" s="70">
        <v>15541.261543322671</v>
      </c>
      <c r="S1219" s="70">
        <v>15875.447077864883</v>
      </c>
      <c r="T1219" s="265">
        <v>16216.81864239481</v>
      </c>
      <c r="U1219" s="70">
        <v>14214.061539504502</v>
      </c>
      <c r="V1219" s="70">
        <v>14459.34400320969</v>
      </c>
      <c r="W1219" s="70">
        <v>14708.859140794473</v>
      </c>
      <c r="X1219" s="70">
        <v>14962.679992654404</v>
      </c>
      <c r="Y1219" s="70">
        <v>15220.880859593841</v>
      </c>
      <c r="Z1219" s="70">
        <v>15483.537324575937</v>
      </c>
      <c r="AA1219" s="70">
        <v>15750.72627484803</v>
      </c>
      <c r="BJ1219" s="275"/>
    </row>
    <row r="1220" spans="1:62" x14ac:dyDescent="0.25">
      <c r="A1220" t="str">
        <f t="shared" si="29"/>
        <v>55. Verschaffen van accommodatie</v>
      </c>
      <c r="B1220" s="275">
        <v>55</v>
      </c>
      <c r="C1220" s="82" t="s">
        <v>154</v>
      </c>
      <c r="D1220" s="266"/>
      <c r="E1220" s="70">
        <v>305</v>
      </c>
      <c r="F1220" s="70">
        <v>-140</v>
      </c>
      <c r="G1220" s="70">
        <v>944</v>
      </c>
      <c r="H1220" s="70">
        <v>199</v>
      </c>
      <c r="I1220" s="70">
        <v>532</v>
      </c>
      <c r="J1220" s="70">
        <v>-1275</v>
      </c>
      <c r="K1220" s="69">
        <v>-204</v>
      </c>
      <c r="L1220" s="69">
        <v>1236</v>
      </c>
      <c r="M1220" s="265">
        <v>837.93994831109922</v>
      </c>
      <c r="N1220" s="70">
        <v>300.46173489428293</v>
      </c>
      <c r="O1220" s="70">
        <v>306.92259813921737</v>
      </c>
      <c r="P1220" s="70">
        <v>313.52239006963464</v>
      </c>
      <c r="Q1220" s="70">
        <v>320.26409808505741</v>
      </c>
      <c r="R1220" s="70">
        <v>327.1507738233795</v>
      </c>
      <c r="S1220" s="70">
        <v>334.18553454221183</v>
      </c>
      <c r="T1220" s="265">
        <v>341.37156452992713</v>
      </c>
      <c r="U1220" s="70">
        <v>241.12159119340322</v>
      </c>
      <c r="V1220" s="70">
        <v>245.28246370518718</v>
      </c>
      <c r="W1220" s="70">
        <v>249.51513758478359</v>
      </c>
      <c r="X1220" s="70">
        <v>253.82085185993128</v>
      </c>
      <c r="Y1220" s="70">
        <v>258.20086693943631</v>
      </c>
      <c r="Z1220" s="70">
        <v>262.65646498209571</v>
      </c>
      <c r="AA1220" s="70">
        <v>267.18895027209328</v>
      </c>
      <c r="BJ1220" s="275"/>
    </row>
    <row r="1221" spans="1:62" x14ac:dyDescent="0.25">
      <c r="A1221" t="str">
        <f t="shared" si="29"/>
        <v>55. Verschaffen van accommodatie</v>
      </c>
      <c r="B1221" s="275">
        <v>55</v>
      </c>
      <c r="C1221" s="5" t="s">
        <v>155</v>
      </c>
      <c r="D1221" s="266"/>
      <c r="E1221" s="267">
        <v>1.0264343907089617</v>
      </c>
      <c r="F1221" s="267">
        <v>0.98817867094486189</v>
      </c>
      <c r="G1221" s="267">
        <v>1.080663077843288</v>
      </c>
      <c r="H1221" s="267">
        <v>1.0157349569067764</v>
      </c>
      <c r="I1221" s="267">
        <v>1.041413669624786</v>
      </c>
      <c r="J1221" s="267">
        <v>0.90469427418149195</v>
      </c>
      <c r="K1221" s="333">
        <v>0.98314467487399815</v>
      </c>
      <c r="L1221" s="333">
        <v>1.1038742751491721</v>
      </c>
      <c r="M1221" s="268">
        <v>1.06379443839445</v>
      </c>
      <c r="N1221" s="267">
        <v>1.0215031150213023</v>
      </c>
      <c r="O1221" s="267">
        <v>1.0215031150213025</v>
      </c>
      <c r="P1221" s="267">
        <v>1.0215031150213019</v>
      </c>
      <c r="Q1221" s="267">
        <v>1.0215031150213021</v>
      </c>
      <c r="R1221" s="267">
        <v>1.0215031150213025</v>
      </c>
      <c r="S1221" s="267">
        <v>1.0215031150213025</v>
      </c>
      <c r="T1221" s="268">
        <v>1.0215031150213023</v>
      </c>
      <c r="U1221" s="267">
        <v>1.0172563248740325</v>
      </c>
      <c r="V1221" s="267">
        <v>1.0172563248740329</v>
      </c>
      <c r="W1221" s="267">
        <v>1.0172563248740327</v>
      </c>
      <c r="X1221" s="267">
        <v>1.0172563248740325</v>
      </c>
      <c r="Y1221" s="267">
        <v>1.0172563248740329</v>
      </c>
      <c r="Z1221" s="267">
        <v>1.0172563248740325</v>
      </c>
      <c r="AA1221" s="267">
        <v>1.0172563248740327</v>
      </c>
      <c r="BJ1221" s="275"/>
    </row>
    <row r="1222" spans="1:62" x14ac:dyDescent="0.25">
      <c r="A1222" t="str">
        <f t="shared" si="29"/>
        <v>55. Verschaffen van accommodatie</v>
      </c>
      <c r="B1222" s="275">
        <v>55</v>
      </c>
      <c r="C1222" s="5" t="s">
        <v>8</v>
      </c>
      <c r="D1222" s="70">
        <v>126</v>
      </c>
      <c r="E1222" s="70">
        <v>100</v>
      </c>
      <c r="F1222" s="70">
        <v>95</v>
      </c>
      <c r="G1222" s="70">
        <v>120</v>
      </c>
      <c r="H1222" s="70">
        <v>111</v>
      </c>
      <c r="I1222" s="70">
        <v>120</v>
      </c>
      <c r="J1222" s="70">
        <v>64</v>
      </c>
      <c r="K1222" s="69">
        <v>72</v>
      </c>
      <c r="L1222" s="69">
        <v>131</v>
      </c>
      <c r="M1222" s="265">
        <v>128.59306867715634</v>
      </c>
      <c r="N1222" s="70">
        <v>131.2012728190864</v>
      </c>
      <c r="O1222" s="70">
        <v>132.26320612215778</v>
      </c>
      <c r="P1222" s="70">
        <v>135.60563556827887</v>
      </c>
      <c r="Q1222" s="70">
        <v>138.66388823374584</v>
      </c>
      <c r="R1222" s="70">
        <v>142.19650189078669</v>
      </c>
      <c r="S1222" s="70">
        <v>145.94579279727461</v>
      </c>
      <c r="T1222" s="265">
        <v>148.10755663356156</v>
      </c>
      <c r="U1222" s="70">
        <v>130.655817534101</v>
      </c>
      <c r="V1222" s="70">
        <v>131.16575182999583</v>
      </c>
      <c r="W1222" s="70">
        <v>133.92135935573765</v>
      </c>
      <c r="X1222" s="70">
        <v>136.37230710441432</v>
      </c>
      <c r="Y1222" s="70">
        <v>139.26514317369521</v>
      </c>
      <c r="Z1222" s="70">
        <v>142.34289712018295</v>
      </c>
      <c r="AA1222" s="70">
        <v>143.85075366590411</v>
      </c>
      <c r="BJ1222" s="275"/>
    </row>
    <row r="1223" spans="1:62" x14ac:dyDescent="0.25">
      <c r="A1223" t="str">
        <f t="shared" si="29"/>
        <v>55. Verschaffen van accommodatie</v>
      </c>
      <c r="B1223" s="275">
        <v>55</v>
      </c>
      <c r="C1223" s="5" t="s">
        <v>9</v>
      </c>
      <c r="D1223" s="70">
        <v>1101</v>
      </c>
      <c r="E1223" s="70">
        <v>1107</v>
      </c>
      <c r="F1223" s="70">
        <v>1009</v>
      </c>
      <c r="G1223" s="70">
        <v>1051</v>
      </c>
      <c r="H1223" s="70">
        <v>1127</v>
      </c>
      <c r="I1223" s="70">
        <v>1073</v>
      </c>
      <c r="J1223" s="70">
        <v>876</v>
      </c>
      <c r="K1223" s="69">
        <v>789</v>
      </c>
      <c r="L1223" s="69">
        <v>995</v>
      </c>
      <c r="M1223" s="265">
        <v>1250.0506186209614</v>
      </c>
      <c r="N1223" s="70">
        <v>1275.4049183095001</v>
      </c>
      <c r="O1223" s="70">
        <v>1285.7279504611888</v>
      </c>
      <c r="P1223" s="70">
        <v>1318.2196394752391</v>
      </c>
      <c r="Q1223" s="70">
        <v>1347.9488517546665</v>
      </c>
      <c r="R1223" s="70">
        <v>1382.2893176348255</v>
      </c>
      <c r="S1223" s="70">
        <v>1418.7360986725478</v>
      </c>
      <c r="T1223" s="265">
        <v>1439.7505611833333</v>
      </c>
      <c r="U1223" s="70">
        <v>1270.1025585210582</v>
      </c>
      <c r="V1223" s="70">
        <v>1275.0596194932928</v>
      </c>
      <c r="W1223" s="70">
        <v>1301.8468244932624</v>
      </c>
      <c r="X1223" s="70">
        <v>1325.6724379649563</v>
      </c>
      <c r="Y1223" s="70">
        <v>1353.7936388599464</v>
      </c>
      <c r="Z1223" s="70">
        <v>1383.7124226975825</v>
      </c>
      <c r="AA1223" s="70">
        <v>1398.3702656681285</v>
      </c>
      <c r="BJ1223" s="275"/>
    </row>
    <row r="1224" spans="1:62" x14ac:dyDescent="0.25">
      <c r="A1224" t="str">
        <f t="shared" si="29"/>
        <v>55. Verschaffen van accommodatie</v>
      </c>
      <c r="B1224" s="275">
        <v>55</v>
      </c>
      <c r="C1224" s="5" t="s">
        <v>10</v>
      </c>
      <c r="D1224" s="70">
        <v>1581</v>
      </c>
      <c r="E1224" s="70">
        <v>1655</v>
      </c>
      <c r="F1224" s="70">
        <v>1606</v>
      </c>
      <c r="G1224" s="70">
        <v>1710</v>
      </c>
      <c r="H1224" s="70">
        <v>1650</v>
      </c>
      <c r="I1224" s="70">
        <v>1646</v>
      </c>
      <c r="J1224" s="70">
        <v>1441</v>
      </c>
      <c r="K1224" s="69">
        <v>1369</v>
      </c>
      <c r="L1224" s="69">
        <v>1527</v>
      </c>
      <c r="M1224" s="265">
        <v>1942.5907126575744</v>
      </c>
      <c r="N1224" s="70">
        <v>1981.9915388059005</v>
      </c>
      <c r="O1224" s="70">
        <v>1998.0336302905303</v>
      </c>
      <c r="P1224" s="70">
        <v>2048.5260282598888</v>
      </c>
      <c r="Q1224" s="70">
        <v>2094.7255107515275</v>
      </c>
      <c r="R1224" s="70">
        <v>2148.0909257942594</v>
      </c>
      <c r="S1224" s="70">
        <v>2204.7295748981255</v>
      </c>
      <c r="T1224" s="265">
        <v>2237.386252233302</v>
      </c>
      <c r="U1224" s="70">
        <v>1973.7516205763816</v>
      </c>
      <c r="V1224" s="70">
        <v>1981.4549411166035</v>
      </c>
      <c r="W1224" s="70">
        <v>2023.082515933055</v>
      </c>
      <c r="X1224" s="70">
        <v>2060.107748962851</v>
      </c>
      <c r="Y1224" s="70">
        <v>2103.8083662607737</v>
      </c>
      <c r="Z1224" s="70">
        <v>2150.3024447814646</v>
      </c>
      <c r="AA1224" s="70">
        <v>2173.0808740690627</v>
      </c>
      <c r="BJ1224" s="275"/>
    </row>
    <row r="1225" spans="1:62" x14ac:dyDescent="0.25">
      <c r="A1225" t="str">
        <f t="shared" si="29"/>
        <v>55. Verschaffen van accommodatie</v>
      </c>
      <c r="B1225" s="275">
        <v>55</v>
      </c>
      <c r="C1225" s="5" t="s">
        <v>11</v>
      </c>
      <c r="D1225" s="70">
        <v>1522</v>
      </c>
      <c r="E1225" s="70">
        <v>1508</v>
      </c>
      <c r="F1225" s="70">
        <v>1471</v>
      </c>
      <c r="G1225" s="70">
        <v>1639</v>
      </c>
      <c r="H1225" s="70">
        <v>1617</v>
      </c>
      <c r="I1225" s="70">
        <v>1682</v>
      </c>
      <c r="J1225" s="70">
        <v>1482</v>
      </c>
      <c r="K1225" s="69">
        <v>1404</v>
      </c>
      <c r="L1225" s="69">
        <v>1494</v>
      </c>
      <c r="M1225" s="265">
        <v>1503.8933956364579</v>
      </c>
      <c r="N1225" s="70">
        <v>1579.7631747979624</v>
      </c>
      <c r="O1225" s="70">
        <v>1679.9324392689084</v>
      </c>
      <c r="P1225" s="70">
        <v>1805.3887264217631</v>
      </c>
      <c r="Q1225" s="70">
        <v>1927.1198675220328</v>
      </c>
      <c r="R1225" s="70">
        <v>2031.4405768017491</v>
      </c>
      <c r="S1225" s="70">
        <v>2072.8327210219813</v>
      </c>
      <c r="T1225" s="265">
        <v>2117.6626220273665</v>
      </c>
      <c r="U1225" s="70">
        <v>1573.1954780507906</v>
      </c>
      <c r="V1225" s="70">
        <v>1665.9931955436741</v>
      </c>
      <c r="W1225" s="70">
        <v>1782.9650765965951</v>
      </c>
      <c r="X1225" s="70">
        <v>1895.271982837528</v>
      </c>
      <c r="Y1225" s="70">
        <v>1989.5627460261721</v>
      </c>
      <c r="Z1225" s="70">
        <v>2021.6616669835939</v>
      </c>
      <c r="AA1225" s="70">
        <v>2056.798256029851</v>
      </c>
      <c r="BJ1225" s="275"/>
    </row>
    <row r="1226" spans="1:62" x14ac:dyDescent="0.25">
      <c r="A1226" t="str">
        <f t="shared" si="29"/>
        <v>55. Verschaffen van accommodatie</v>
      </c>
      <c r="B1226" s="275">
        <v>55</v>
      </c>
      <c r="C1226" s="5" t="s">
        <v>12</v>
      </c>
      <c r="D1226" s="70">
        <v>1318</v>
      </c>
      <c r="E1226" s="70">
        <v>1390</v>
      </c>
      <c r="F1226" s="70">
        <v>1410</v>
      </c>
      <c r="G1226" s="70">
        <v>1581</v>
      </c>
      <c r="H1226" s="70">
        <v>1578</v>
      </c>
      <c r="I1226" s="70">
        <v>1680</v>
      </c>
      <c r="J1226" s="70">
        <v>1507</v>
      </c>
      <c r="K1226" s="69">
        <v>1429</v>
      </c>
      <c r="L1226" s="69">
        <v>1555</v>
      </c>
      <c r="M1226" s="265">
        <v>1552.2760249866924</v>
      </c>
      <c r="N1226" s="70">
        <v>1572.7779590970895</v>
      </c>
      <c r="O1226" s="70">
        <v>1589.4116936661601</v>
      </c>
      <c r="P1226" s="70">
        <v>1561.8231073955931</v>
      </c>
      <c r="Q1226" s="70">
        <v>1554.5036368491733</v>
      </c>
      <c r="R1226" s="70">
        <v>1564.7976927378356</v>
      </c>
      <c r="S1226" s="70">
        <v>1643.7400271645442</v>
      </c>
      <c r="T1226" s="265">
        <v>1747.9659213550344</v>
      </c>
      <c r="U1226" s="70">
        <v>1566.2393026384677</v>
      </c>
      <c r="V1226" s="70">
        <v>1576.2235460598247</v>
      </c>
      <c r="W1226" s="70">
        <v>1542.4246399428216</v>
      </c>
      <c r="X1226" s="70">
        <v>1528.8136663380633</v>
      </c>
      <c r="Y1226" s="70">
        <v>1532.5396322644858</v>
      </c>
      <c r="Z1226" s="70">
        <v>1603.1617842112844</v>
      </c>
      <c r="AA1226" s="70">
        <v>1697.7271172689113</v>
      </c>
      <c r="BJ1226" s="275"/>
    </row>
    <row r="1227" spans="1:62" x14ac:dyDescent="0.25">
      <c r="A1227" t="str">
        <f t="shared" si="29"/>
        <v>55. Verschaffen van accommodatie</v>
      </c>
      <c r="B1227" s="275">
        <v>55</v>
      </c>
      <c r="C1227" s="5" t="s">
        <v>13</v>
      </c>
      <c r="D1227" s="70">
        <v>1470</v>
      </c>
      <c r="E1227" s="70">
        <v>1442</v>
      </c>
      <c r="F1227" s="70">
        <v>1398</v>
      </c>
      <c r="G1227" s="70">
        <v>1442</v>
      </c>
      <c r="H1227" s="70">
        <v>1479</v>
      </c>
      <c r="I1227" s="70">
        <v>1573</v>
      </c>
      <c r="J1227" s="70">
        <v>1487</v>
      </c>
      <c r="K1227" s="69">
        <v>1481</v>
      </c>
      <c r="L1227" s="69">
        <v>1617</v>
      </c>
      <c r="M1227" s="265">
        <v>1624.8499690120443</v>
      </c>
      <c r="N1227" s="70">
        <v>1639.8343837097559</v>
      </c>
      <c r="O1227" s="70">
        <v>1609.8938031206212</v>
      </c>
      <c r="P1227" s="70">
        <v>1611.3720228978989</v>
      </c>
      <c r="Q1227" s="70">
        <v>1617.9739995317705</v>
      </c>
      <c r="R1227" s="70">
        <v>1615.1397096623775</v>
      </c>
      <c r="S1227" s="70">
        <v>1636.4719259522394</v>
      </c>
      <c r="T1227" s="265">
        <v>1653.7792893270748</v>
      </c>
      <c r="U1227" s="70">
        <v>1633.016947324604</v>
      </c>
      <c r="V1227" s="70">
        <v>1596.535705158534</v>
      </c>
      <c r="W1227" s="70">
        <v>1591.3581381035988</v>
      </c>
      <c r="X1227" s="70">
        <v>1591.2351078686004</v>
      </c>
      <c r="Y1227" s="70">
        <v>1581.8438563587858</v>
      </c>
      <c r="Z1227" s="70">
        <v>1596.0731072217447</v>
      </c>
      <c r="AA1227" s="70">
        <v>1606.247531011225</v>
      </c>
      <c r="BJ1227" s="275"/>
    </row>
    <row r="1228" spans="1:62" x14ac:dyDescent="0.25">
      <c r="A1228" t="str">
        <f t="shared" si="29"/>
        <v>55. Verschaffen van accommodatie</v>
      </c>
      <c r="B1228" s="275">
        <v>55</v>
      </c>
      <c r="C1228" s="5" t="s">
        <v>14</v>
      </c>
      <c r="D1228" s="70">
        <v>1404</v>
      </c>
      <c r="E1228" s="70">
        <v>1479</v>
      </c>
      <c r="F1228" s="70">
        <v>1488</v>
      </c>
      <c r="G1228" s="70">
        <v>1571</v>
      </c>
      <c r="H1228" s="70">
        <v>1547</v>
      </c>
      <c r="I1228" s="70">
        <v>1577</v>
      </c>
      <c r="J1228" s="70">
        <v>1408</v>
      </c>
      <c r="K1228" s="69">
        <v>1339</v>
      </c>
      <c r="L1228" s="69">
        <v>1403</v>
      </c>
      <c r="M1228" s="265">
        <v>1495.8296240780853</v>
      </c>
      <c r="N1228" s="70">
        <v>1548.3938046924834</v>
      </c>
      <c r="O1228" s="70">
        <v>1595.5563265024985</v>
      </c>
      <c r="P1228" s="70">
        <v>1638.2110187949816</v>
      </c>
      <c r="Q1228" s="70">
        <v>1682.4848599632621</v>
      </c>
      <c r="R1228" s="70">
        <v>1690.6527350491901</v>
      </c>
      <c r="S1228" s="70">
        <v>1706.2439848106687</v>
      </c>
      <c r="T1228" s="265">
        <v>1675.0908781070634</v>
      </c>
      <c r="U1228" s="70">
        <v>1541.9565227526002</v>
      </c>
      <c r="V1228" s="70">
        <v>1582.3171937894376</v>
      </c>
      <c r="W1228" s="70">
        <v>1617.8637829406862</v>
      </c>
      <c r="X1228" s="70">
        <v>1654.6798517193099</v>
      </c>
      <c r="Y1228" s="70">
        <v>1655.8001925002357</v>
      </c>
      <c r="Z1228" s="70">
        <v>1664.1227358242229</v>
      </c>
      <c r="AA1228" s="70">
        <v>1626.9465971325039</v>
      </c>
      <c r="BJ1228" s="275"/>
    </row>
    <row r="1229" spans="1:62" x14ac:dyDescent="0.25">
      <c r="A1229" t="str">
        <f t="shared" si="29"/>
        <v>55. Verschaffen van accommodatie</v>
      </c>
      <c r="B1229" s="275">
        <v>55</v>
      </c>
      <c r="C1229" s="5" t="s">
        <v>15</v>
      </c>
      <c r="D1229" s="70">
        <v>1379</v>
      </c>
      <c r="E1229" s="70">
        <v>1372</v>
      </c>
      <c r="F1229" s="70">
        <v>1357</v>
      </c>
      <c r="G1229" s="70">
        <v>1465</v>
      </c>
      <c r="H1229" s="70">
        <v>1514</v>
      </c>
      <c r="I1229" s="70">
        <v>1485</v>
      </c>
      <c r="J1229" s="70">
        <v>1459</v>
      </c>
      <c r="K1229" s="69">
        <v>1442</v>
      </c>
      <c r="L1229" s="69">
        <v>1525</v>
      </c>
      <c r="M1229" s="265">
        <v>1458.9095861480266</v>
      </c>
      <c r="N1229" s="70">
        <v>1426.647922088297</v>
      </c>
      <c r="O1229" s="70">
        <v>1425.7741659925368</v>
      </c>
      <c r="P1229" s="70">
        <v>1425.8305581687441</v>
      </c>
      <c r="Q1229" s="70">
        <v>1417.4885940696795</v>
      </c>
      <c r="R1229" s="70">
        <v>1511.4757864301903</v>
      </c>
      <c r="S1229" s="70">
        <v>1563.8463119015951</v>
      </c>
      <c r="T1229" s="265">
        <v>1612.0818243787285</v>
      </c>
      <c r="U1229" s="70">
        <v>1420.716785658017</v>
      </c>
      <c r="V1229" s="70">
        <v>1413.9438011919376</v>
      </c>
      <c r="W1229" s="70">
        <v>1408.121172550852</v>
      </c>
      <c r="X1229" s="70">
        <v>1394.0629556097438</v>
      </c>
      <c r="Y1229" s="70">
        <v>1480.3169487421301</v>
      </c>
      <c r="Z1229" s="70">
        <v>1525.2403678123901</v>
      </c>
      <c r="AA1229" s="70">
        <v>1565.7485052010991</v>
      </c>
      <c r="BJ1229" s="275"/>
    </row>
    <row r="1230" spans="1:62" x14ac:dyDescent="0.25">
      <c r="A1230" t="str">
        <f t="shared" si="29"/>
        <v>55. Verschaffen van accommodatie</v>
      </c>
      <c r="B1230" s="275">
        <v>55</v>
      </c>
      <c r="C1230" s="5" t="s">
        <v>16</v>
      </c>
      <c r="D1230" s="70">
        <v>1078</v>
      </c>
      <c r="E1230" s="70">
        <v>1155</v>
      </c>
      <c r="F1230" s="70">
        <v>1177</v>
      </c>
      <c r="G1230" s="70">
        <v>1311</v>
      </c>
      <c r="H1230" s="70">
        <v>1322</v>
      </c>
      <c r="I1230" s="70">
        <v>1447</v>
      </c>
      <c r="J1230" s="70">
        <v>1348</v>
      </c>
      <c r="K1230" s="69">
        <v>1379</v>
      </c>
      <c r="L1230" s="69">
        <v>1458</v>
      </c>
      <c r="M1230" s="265">
        <v>1467.3219083175786</v>
      </c>
      <c r="N1230" s="70">
        <v>1450.3855652328516</v>
      </c>
      <c r="O1230" s="70">
        <v>1463.2061414792718</v>
      </c>
      <c r="P1230" s="70">
        <v>1474.6847662288126</v>
      </c>
      <c r="Q1230" s="70">
        <v>1499.0183980213164</v>
      </c>
      <c r="R1230" s="70">
        <v>1433.8319055755169</v>
      </c>
      <c r="S1230" s="70">
        <v>1401.7260937448571</v>
      </c>
      <c r="T1230" s="265">
        <v>1401.2981026712941</v>
      </c>
      <c r="U1230" s="70">
        <v>1444.3557420853772</v>
      </c>
      <c r="V1230" s="70">
        <v>1451.0651847660274</v>
      </c>
      <c r="W1230" s="70">
        <v>1456.368591813587</v>
      </c>
      <c r="X1230" s="70">
        <v>1474.2453852551103</v>
      </c>
      <c r="Y1230" s="70">
        <v>1404.2736843860748</v>
      </c>
      <c r="Z1230" s="70">
        <v>1367.1223358233447</v>
      </c>
      <c r="AA1230" s="70">
        <v>1361.022980607253</v>
      </c>
      <c r="BJ1230" s="275"/>
    </row>
    <row r="1231" spans="1:62" x14ac:dyDescent="0.25">
      <c r="A1231" t="str">
        <f t="shared" si="29"/>
        <v>55. Verschaffen van accommodatie</v>
      </c>
      <c r="B1231" s="275">
        <v>55</v>
      </c>
      <c r="C1231" s="5" t="s">
        <v>17</v>
      </c>
      <c r="D1231" s="70">
        <v>407</v>
      </c>
      <c r="E1231" s="70">
        <v>467</v>
      </c>
      <c r="F1231" s="70">
        <v>502</v>
      </c>
      <c r="G1231" s="70">
        <v>552</v>
      </c>
      <c r="H1231" s="70">
        <v>665</v>
      </c>
      <c r="I1231" s="70">
        <v>792</v>
      </c>
      <c r="J1231" s="70">
        <v>786</v>
      </c>
      <c r="K1231" s="69">
        <v>867</v>
      </c>
      <c r="L1231" s="69">
        <v>958</v>
      </c>
      <c r="M1231" s="265">
        <v>1004.5285776733474</v>
      </c>
      <c r="N1231" s="70">
        <v>1042.855440314127</v>
      </c>
      <c r="O1231" s="70">
        <v>1029.1245975110355</v>
      </c>
      <c r="P1231" s="70">
        <v>1042.7336148870447</v>
      </c>
      <c r="Q1231" s="70">
        <v>1035.5563855879975</v>
      </c>
      <c r="R1231" s="70">
        <v>1048.1836157897662</v>
      </c>
      <c r="S1231" s="70">
        <v>1037.6203959489928</v>
      </c>
      <c r="T1231" s="265">
        <v>1047.2230751885595</v>
      </c>
      <c r="U1231" s="70">
        <v>1038.51988015398</v>
      </c>
      <c r="V1231" s="70">
        <v>1020.5854335226417</v>
      </c>
      <c r="W1231" s="70">
        <v>1029.7824464771809</v>
      </c>
      <c r="X1231" s="70">
        <v>1018.4426186094463</v>
      </c>
      <c r="Y1231" s="70">
        <v>1026.575473969106</v>
      </c>
      <c r="Z1231" s="70">
        <v>1012.0051454688382</v>
      </c>
      <c r="AA1231" s="70">
        <v>1017.124527919354</v>
      </c>
      <c r="BJ1231" s="275"/>
    </row>
    <row r="1232" spans="1:62" x14ac:dyDescent="0.25">
      <c r="A1232" t="str">
        <f t="shared" si="29"/>
        <v>55. Verschaffen van accommodatie</v>
      </c>
      <c r="B1232" s="275">
        <v>55</v>
      </c>
      <c r="C1232" s="5" t="s">
        <v>156</v>
      </c>
      <c r="D1232" s="70">
        <v>152</v>
      </c>
      <c r="E1232" s="70">
        <v>168</v>
      </c>
      <c r="F1232" s="70">
        <v>190</v>
      </c>
      <c r="G1232" s="70">
        <v>205</v>
      </c>
      <c r="H1232" s="70">
        <v>236</v>
      </c>
      <c r="I1232" s="70">
        <v>303</v>
      </c>
      <c r="J1232" s="70">
        <v>245</v>
      </c>
      <c r="K1232" s="69">
        <v>328</v>
      </c>
      <c r="L1232" s="69">
        <v>472</v>
      </c>
      <c r="M1232" s="265">
        <v>544.0964625031678</v>
      </c>
      <c r="N1232" s="70">
        <v>624.14570333832921</v>
      </c>
      <c r="O1232" s="70">
        <v>771.40032692968964</v>
      </c>
      <c r="P1232" s="70">
        <v>831.4515533159946</v>
      </c>
      <c r="Q1232" s="70">
        <v>898.62677721412342</v>
      </c>
      <c r="R1232" s="70">
        <v>973.16277595617578</v>
      </c>
      <c r="S1232" s="70">
        <v>1043.5541509520549</v>
      </c>
      <c r="T1232" s="265">
        <v>1136.4725592894956</v>
      </c>
      <c r="U1232" s="70">
        <v>621.55088420912625</v>
      </c>
      <c r="V1232" s="70">
        <v>764.99963073771823</v>
      </c>
      <c r="W1232" s="70">
        <v>821.12459258709862</v>
      </c>
      <c r="X1232" s="70">
        <v>883.77593038438124</v>
      </c>
      <c r="Y1232" s="70">
        <v>953.10117705243385</v>
      </c>
      <c r="Z1232" s="70">
        <v>1017.7924166312927</v>
      </c>
      <c r="AA1232" s="70">
        <v>1103.8088662747375</v>
      </c>
      <c r="BJ1232" s="275"/>
    </row>
    <row r="1233" spans="1:62" x14ac:dyDescent="0.25">
      <c r="A1233" t="str">
        <f t="shared" si="29"/>
        <v>55. Verschaffen van accommodatie</v>
      </c>
      <c r="B1233" s="275">
        <v>55</v>
      </c>
      <c r="C1233" s="5" t="s">
        <v>6</v>
      </c>
      <c r="D1233" s="70">
        <v>1637</v>
      </c>
      <c r="E1233" s="70">
        <v>1790</v>
      </c>
      <c r="F1233" s="70">
        <v>1869</v>
      </c>
      <c r="G1233" s="70">
        <v>2068</v>
      </c>
      <c r="H1233" s="70">
        <v>2223</v>
      </c>
      <c r="I1233" s="70">
        <v>2542</v>
      </c>
      <c r="J1233" s="70">
        <v>2379</v>
      </c>
      <c r="K1233" s="69">
        <v>2574</v>
      </c>
      <c r="L1233" s="69">
        <v>2888</v>
      </c>
      <c r="M1233" s="265">
        <v>3015.9469484940942</v>
      </c>
      <c r="N1233" s="70">
        <v>3117.3867088853076</v>
      </c>
      <c r="O1233" s="70">
        <v>3263.731065919997</v>
      </c>
      <c r="P1233" s="70">
        <v>3348.869934431852</v>
      </c>
      <c r="Q1233" s="70">
        <v>3433.2015608234378</v>
      </c>
      <c r="R1233" s="70">
        <v>3455.178297321459</v>
      </c>
      <c r="S1233" s="70">
        <v>3482.9006406459048</v>
      </c>
      <c r="T1233" s="265">
        <v>3584.9937371493493</v>
      </c>
      <c r="U1233" s="70">
        <v>3104.4265064484835</v>
      </c>
      <c r="V1233" s="70">
        <v>3236.6502490263874</v>
      </c>
      <c r="W1233" s="70">
        <v>3307.2756308778667</v>
      </c>
      <c r="X1233" s="70">
        <v>3376.4639342489381</v>
      </c>
      <c r="Y1233" s="70">
        <v>3383.9503354076146</v>
      </c>
      <c r="Z1233" s="70">
        <v>3396.9198979234757</v>
      </c>
      <c r="AA1233" s="70">
        <v>3481.9563748013443</v>
      </c>
      <c r="BJ1233" s="275"/>
    </row>
    <row r="1234" spans="1:62" x14ac:dyDescent="0.25">
      <c r="A1234" t="str">
        <f t="shared" si="29"/>
        <v>55. Verschaffen van accommodatie</v>
      </c>
      <c r="B1234" s="275">
        <v>55</v>
      </c>
      <c r="C1234" s="5" t="s">
        <v>157</v>
      </c>
      <c r="D1234" s="267">
        <v>1.0215874880965854</v>
      </c>
      <c r="E1234" s="266"/>
      <c r="F1234" s="266"/>
      <c r="G1234" s="266"/>
      <c r="H1234" s="266"/>
      <c r="I1234" s="266"/>
      <c r="J1234" s="266"/>
      <c r="K1234" s="334"/>
      <c r="L1234" s="334"/>
      <c r="M1234" s="269"/>
      <c r="N1234" s="266"/>
      <c r="O1234" s="266"/>
      <c r="P1234" s="266"/>
      <c r="Q1234" s="266"/>
      <c r="R1234" s="266"/>
      <c r="S1234" s="266"/>
      <c r="T1234" s="269"/>
      <c r="U1234" s="266"/>
      <c r="V1234" s="266"/>
      <c r="W1234" s="266"/>
      <c r="X1234" s="266"/>
      <c r="Y1234" s="266"/>
      <c r="Z1234" s="266"/>
      <c r="AA1234" s="266"/>
      <c r="BJ1234" s="275"/>
    </row>
    <row r="1235" spans="1:62" x14ac:dyDescent="0.25">
      <c r="A1235" t="str">
        <f t="shared" si="29"/>
        <v>55. Verschaffen van accommodatie</v>
      </c>
      <c r="B1235" s="275">
        <v>55</v>
      </c>
      <c r="C1235" s="5" t="s">
        <v>158</v>
      </c>
      <c r="D1235" s="266"/>
      <c r="E1235" s="267">
        <v>-2.4234513061881513E-3</v>
      </c>
      <c r="F1235" s="267">
        <v>1.6704408575861751E-2</v>
      </c>
      <c r="G1235" s="267">
        <v>-2.9537794873351286E-2</v>
      </c>
      <c r="H1235" s="267">
        <v>2.926265594904498E-3</v>
      </c>
      <c r="I1235" s="267">
        <v>-9.9130907641002963E-3</v>
      </c>
      <c r="J1235" s="267">
        <v>5.8446606957546721E-2</v>
      </c>
      <c r="K1235" s="333">
        <v>1.9221406611293623E-2</v>
      </c>
      <c r="L1235" s="333">
        <v>-4.114339352629337E-2</v>
      </c>
      <c r="M1235" s="268">
        <v>-2.1103475148932294E-2</v>
      </c>
      <c r="N1235" s="267">
        <v>4.218653764154201E-5</v>
      </c>
      <c r="O1235" s="267">
        <v>4.2186537641430988E-5</v>
      </c>
      <c r="P1235" s="267">
        <v>4.2186537641764055E-5</v>
      </c>
      <c r="Q1235" s="267">
        <v>4.2186537641653032E-5</v>
      </c>
      <c r="R1235" s="267">
        <v>4.2186537641430988E-5</v>
      </c>
      <c r="S1235" s="267">
        <v>4.2186537641430988E-5</v>
      </c>
      <c r="T1235" s="268">
        <v>4.218653764154201E-5</v>
      </c>
      <c r="U1235" s="267">
        <v>2.1655816112764459E-3</v>
      </c>
      <c r="V1235" s="267">
        <v>2.1655816112762238E-3</v>
      </c>
      <c r="W1235" s="267">
        <v>2.1655816112763349E-3</v>
      </c>
      <c r="X1235" s="267">
        <v>2.1655816112764459E-3</v>
      </c>
      <c r="Y1235" s="267">
        <v>2.1655816112762238E-3</v>
      </c>
      <c r="Z1235" s="267">
        <v>2.1655816112764459E-3</v>
      </c>
      <c r="AA1235" s="267">
        <v>2.1655816112763349E-3</v>
      </c>
      <c r="BJ1235" s="275"/>
    </row>
    <row r="1236" spans="1:62" x14ac:dyDescent="0.25">
      <c r="A1236" t="str">
        <f t="shared" si="29"/>
        <v>55. Verschaffen van accommodatie</v>
      </c>
      <c r="B1236" s="275">
        <v>55</v>
      </c>
      <c r="C1236" s="5" t="s">
        <v>159</v>
      </c>
      <c r="D1236" s="270"/>
      <c r="E1236" s="70">
        <v>87.907007800658533</v>
      </c>
      <c r="F1236" s="70">
        <v>71.680252496664139</v>
      </c>
      <c r="G1236" s="70">
        <v>63.703230544155694</v>
      </c>
      <c r="H1236" s="70">
        <v>84.362925838282095</v>
      </c>
      <c r="I1236" s="70">
        <v>76.610537844561406</v>
      </c>
      <c r="J1236" s="70">
        <v>91.02536680179918</v>
      </c>
      <c r="K1236" s="69">
        <v>46.036449472132688</v>
      </c>
      <c r="L1236" s="69">
        <v>47.444740046243012</v>
      </c>
      <c r="M1236" s="265">
        <v>88.948298002682009</v>
      </c>
      <c r="N1236" s="70">
        <v>90.033190058119516</v>
      </c>
      <c r="O1236" s="70">
        <v>91.859298896149568</v>
      </c>
      <c r="P1236" s="70">
        <v>92.602801200651797</v>
      </c>
      <c r="Q1236" s="70">
        <v>94.942970765575879</v>
      </c>
      <c r="R1236" s="70">
        <v>97.08417671320754</v>
      </c>
      <c r="S1236" s="70">
        <v>99.557501909177205</v>
      </c>
      <c r="T1236" s="265">
        <v>102.18253158021244</v>
      </c>
      <c r="U1236" s="70">
        <v>90.306243946652188</v>
      </c>
      <c r="V1236" s="70">
        <v>91.754837586979633</v>
      </c>
      <c r="W1236" s="70">
        <v>92.112945931352812</v>
      </c>
      <c r="X1236" s="70">
        <v>94.048109062622572</v>
      </c>
      <c r="Y1236" s="70">
        <v>95.769320692218045</v>
      </c>
      <c r="Z1236" s="70">
        <v>97.800854447944999</v>
      </c>
      <c r="AA1236" s="70">
        <v>99.962249315945897</v>
      </c>
      <c r="BJ1236" s="275"/>
    </row>
    <row r="1237" spans="1:62" x14ac:dyDescent="0.25">
      <c r="A1237" t="str">
        <f t="shared" si="29"/>
        <v>55. Verschaffen van accommodatie</v>
      </c>
      <c r="B1237" s="275">
        <v>55</v>
      </c>
      <c r="C1237" s="5" t="s">
        <v>160</v>
      </c>
      <c r="D1237" s="270"/>
      <c r="E1237" s="70">
        <v>541.68728807671459</v>
      </c>
      <c r="F1237" s="70">
        <v>565.81380328808791</v>
      </c>
      <c r="G1237" s="70">
        <v>469.06530914763977</v>
      </c>
      <c r="H1237" s="70">
        <v>522.71005452356337</v>
      </c>
      <c r="I1237" s="70">
        <v>546.03835313607135</v>
      </c>
      <c r="J1237" s="70">
        <v>593.22498042463042</v>
      </c>
      <c r="K1237" s="69">
        <v>449.94914653953055</v>
      </c>
      <c r="L1237" s="69">
        <v>357.63458892396625</v>
      </c>
      <c r="M1237" s="265">
        <v>470.94911799884107</v>
      </c>
      <c r="N1237" s="70">
        <v>618.10172666184565</v>
      </c>
      <c r="O1237" s="70">
        <v>630.63844812123432</v>
      </c>
      <c r="P1237" s="70">
        <v>635.74278861936875</v>
      </c>
      <c r="Q1237" s="70">
        <v>651.80867329842238</v>
      </c>
      <c r="R1237" s="70">
        <v>666.50861997936727</v>
      </c>
      <c r="S1237" s="70">
        <v>683.48865337858638</v>
      </c>
      <c r="T1237" s="265">
        <v>701.51017823134396</v>
      </c>
      <c r="U1237" s="70">
        <v>620.75607798721956</v>
      </c>
      <c r="V1237" s="70">
        <v>630.71356561452137</v>
      </c>
      <c r="W1237" s="70">
        <v>633.17516651422147</v>
      </c>
      <c r="X1237" s="70">
        <v>646.47728409915987</v>
      </c>
      <c r="Y1237" s="70">
        <v>658.30872048582705</v>
      </c>
      <c r="Z1237" s="70">
        <v>672.27328009311941</v>
      </c>
      <c r="AA1237" s="70">
        <v>687.13049198241617</v>
      </c>
      <c r="BJ1237" s="275"/>
    </row>
    <row r="1238" spans="1:62" x14ac:dyDescent="0.25">
      <c r="A1238" t="str">
        <f t="shared" si="29"/>
        <v>55. Verschaffen van accommodatie</v>
      </c>
      <c r="B1238" s="275">
        <v>55</v>
      </c>
      <c r="C1238" s="5" t="s">
        <v>161</v>
      </c>
      <c r="D1238" s="270"/>
      <c r="E1238" s="70">
        <v>618.34790177136733</v>
      </c>
      <c r="F1238" s="70">
        <v>678.94678990846933</v>
      </c>
      <c r="G1238" s="70">
        <v>584.5800633107159</v>
      </c>
      <c r="H1238" s="70">
        <v>677.94935178261301</v>
      </c>
      <c r="I1238" s="70">
        <v>632.9767172364792</v>
      </c>
      <c r="J1238" s="70">
        <v>743.96229067482773</v>
      </c>
      <c r="K1238" s="69">
        <v>594.78247710446772</v>
      </c>
      <c r="L1238" s="69">
        <v>482.42457969840007</v>
      </c>
      <c r="M1238" s="265">
        <v>568.70346317775773</v>
      </c>
      <c r="N1238" s="70">
        <v>764.56005482348473</v>
      </c>
      <c r="O1238" s="70">
        <v>780.06733466569233</v>
      </c>
      <c r="P1238" s="70">
        <v>786.38114141101221</v>
      </c>
      <c r="Q1238" s="70">
        <v>806.25381469627075</v>
      </c>
      <c r="R1238" s="70">
        <v>824.43689291056944</v>
      </c>
      <c r="S1238" s="70">
        <v>845.44032115970947</v>
      </c>
      <c r="T1238" s="265">
        <v>867.73202078630686</v>
      </c>
      <c r="U1238" s="70">
        <v>768.68494237283073</v>
      </c>
      <c r="V1238" s="70">
        <v>781.01534246780682</v>
      </c>
      <c r="W1238" s="70">
        <v>784.06355353303911</v>
      </c>
      <c r="X1238" s="70">
        <v>800.53562340365499</v>
      </c>
      <c r="Y1238" s="70">
        <v>815.18654237099258</v>
      </c>
      <c r="Z1238" s="70">
        <v>832.47891706960104</v>
      </c>
      <c r="AA1238" s="70">
        <v>850.876666958697</v>
      </c>
      <c r="BJ1238" s="275"/>
    </row>
    <row r="1239" spans="1:62" x14ac:dyDescent="0.25">
      <c r="A1239" t="str">
        <f t="shared" si="29"/>
        <v>55. Verschaffen van accommodatie</v>
      </c>
      <c r="B1239" s="275">
        <v>55</v>
      </c>
      <c r="C1239" s="5" t="s">
        <v>162</v>
      </c>
      <c r="D1239" s="270"/>
      <c r="E1239" s="70">
        <v>480.15129179378016</v>
      </c>
      <c r="F1239" s="70">
        <v>504.57946974879388</v>
      </c>
      <c r="G1239" s="70">
        <v>424.17692297055498</v>
      </c>
      <c r="H1239" s="70">
        <v>525.82992532415346</v>
      </c>
      <c r="I1239" s="70">
        <v>498.01056628863392</v>
      </c>
      <c r="J1239" s="70">
        <v>633.01055547472572</v>
      </c>
      <c r="K1239" s="69">
        <v>499.61001480715231</v>
      </c>
      <c r="L1239" s="69">
        <v>388.5625714767616</v>
      </c>
      <c r="M1239" s="265">
        <v>443.41006667848529</v>
      </c>
      <c r="N1239" s="70">
        <v>478.14718697855193</v>
      </c>
      <c r="O1239" s="70">
        <v>502.26919029874369</v>
      </c>
      <c r="P1239" s="70">
        <v>534.11696100341157</v>
      </c>
      <c r="Q1239" s="70">
        <v>574.00447627873723</v>
      </c>
      <c r="R1239" s="70">
        <v>612.70762030055778</v>
      </c>
      <c r="S1239" s="70">
        <v>645.87529949273471</v>
      </c>
      <c r="T1239" s="265">
        <v>659.03549913144582</v>
      </c>
      <c r="U1239" s="70">
        <v>481.34054680611843</v>
      </c>
      <c r="V1239" s="70">
        <v>503.52157528919105</v>
      </c>
      <c r="W1239" s="70">
        <v>533.22268589316513</v>
      </c>
      <c r="X1239" s="70">
        <v>570.66105044102289</v>
      </c>
      <c r="Y1239" s="70">
        <v>606.60632941954771</v>
      </c>
      <c r="Z1239" s="70">
        <v>636.7853086235765</v>
      </c>
      <c r="AA1239" s="70">
        <v>647.05898374600281</v>
      </c>
      <c r="BJ1239" s="275"/>
    </row>
    <row r="1240" spans="1:62" x14ac:dyDescent="0.25">
      <c r="A1240" t="str">
        <f t="shared" si="29"/>
        <v>55. Verschaffen van accommodatie</v>
      </c>
      <c r="B1240" s="275">
        <v>55</v>
      </c>
      <c r="C1240" s="5" t="s">
        <v>163</v>
      </c>
      <c r="D1240" s="270"/>
      <c r="E1240" s="70">
        <v>332.89532521778938</v>
      </c>
      <c r="F1240" s="70">
        <v>377.66853104236742</v>
      </c>
      <c r="G1240" s="70">
        <v>317.90110376232047</v>
      </c>
      <c r="H1240" s="70">
        <v>407.78074701040367</v>
      </c>
      <c r="I1240" s="70">
        <v>386.74646516733543</v>
      </c>
      <c r="J1240" s="70">
        <v>526.5895782820777</v>
      </c>
      <c r="K1240" s="69">
        <v>413.25101264432226</v>
      </c>
      <c r="L1240" s="69">
        <v>305.60047702590742</v>
      </c>
      <c r="M1240" s="265">
        <v>363.7084284128959</v>
      </c>
      <c r="N1240" s="70">
        <v>395.89520496174885</v>
      </c>
      <c r="O1240" s="70">
        <v>401.12405426180635</v>
      </c>
      <c r="P1240" s="70">
        <v>405.3663511539192</v>
      </c>
      <c r="Q1240" s="70">
        <v>398.33010963476994</v>
      </c>
      <c r="R1240" s="70">
        <v>396.46333900535711</v>
      </c>
      <c r="S1240" s="70">
        <v>399.0887531071852</v>
      </c>
      <c r="T1240" s="265">
        <v>419.22234479123438</v>
      </c>
      <c r="U1240" s="70">
        <v>399.19130022612717</v>
      </c>
      <c r="V1240" s="70">
        <v>402.78216864869262</v>
      </c>
      <c r="W1240" s="70">
        <v>405.3497681277737</v>
      </c>
      <c r="X1240" s="70">
        <v>396.65786729191387</v>
      </c>
      <c r="Y1240" s="70">
        <v>393.15759919322051</v>
      </c>
      <c r="Z1240" s="70">
        <v>394.11578778779091</v>
      </c>
      <c r="AA1240" s="70">
        <v>412.27734424206329</v>
      </c>
      <c r="BJ1240" s="275"/>
    </row>
    <row r="1241" spans="1:62" x14ac:dyDescent="0.25">
      <c r="A1241" t="str">
        <f t="shared" si="29"/>
        <v>55. Verschaffen van accommodatie</v>
      </c>
      <c r="B1241" s="275">
        <v>55</v>
      </c>
      <c r="C1241" s="5" t="s">
        <v>164</v>
      </c>
      <c r="D1241" s="270"/>
      <c r="E1241" s="70">
        <v>322.00279949720743</v>
      </c>
      <c r="F1241" s="70">
        <v>343.45178679003374</v>
      </c>
      <c r="G1241" s="70">
        <v>268.3253815006542</v>
      </c>
      <c r="H1241" s="70">
        <v>323.58370461149337</v>
      </c>
      <c r="I1241" s="70">
        <v>312.89706845016275</v>
      </c>
      <c r="J1241" s="70">
        <v>440.3135020632136</v>
      </c>
      <c r="K1241" s="69">
        <v>357.9125451194501</v>
      </c>
      <c r="L1241" s="69">
        <v>267.06810982737397</v>
      </c>
      <c r="M1241" s="265">
        <v>323.99748089321088</v>
      </c>
      <c r="N1241" s="70">
        <v>359.92890299239264</v>
      </c>
      <c r="O1241" s="70">
        <v>363.24817803131168</v>
      </c>
      <c r="P1241" s="70">
        <v>356.61588549235557</v>
      </c>
      <c r="Q1241" s="70">
        <v>356.94333358477263</v>
      </c>
      <c r="R1241" s="70">
        <v>358.40577150379789</v>
      </c>
      <c r="S1241" s="70">
        <v>357.77793332617625</v>
      </c>
      <c r="T1241" s="265">
        <v>362.50334265875313</v>
      </c>
      <c r="U1241" s="70">
        <v>363.37910141198864</v>
      </c>
      <c r="V1241" s="70">
        <v>365.20555265183634</v>
      </c>
      <c r="W1241" s="70">
        <v>357.04694031868678</v>
      </c>
      <c r="X1241" s="70">
        <v>355.88903669693491</v>
      </c>
      <c r="Y1241" s="70">
        <v>355.86152239278783</v>
      </c>
      <c r="Z1241" s="70">
        <v>353.76127646248523</v>
      </c>
      <c r="AA1241" s="70">
        <v>356.94348558391653</v>
      </c>
      <c r="BJ1241" s="275"/>
    </row>
    <row r="1242" spans="1:62" x14ac:dyDescent="0.25">
      <c r="A1242" t="str">
        <f t="shared" si="29"/>
        <v>55. Verschaffen van accommodatie</v>
      </c>
      <c r="B1242" s="275">
        <v>55</v>
      </c>
      <c r="C1242" s="5" t="s">
        <v>165</v>
      </c>
      <c r="D1242" s="270"/>
      <c r="E1242" s="70">
        <v>270.15044090560576</v>
      </c>
      <c r="F1242" s="70">
        <v>312.87165896739714</v>
      </c>
      <c r="G1242" s="70">
        <v>245.96714456945537</v>
      </c>
      <c r="H1242" s="70">
        <v>310.68812509684921</v>
      </c>
      <c r="I1242" s="70">
        <v>286.07929134904589</v>
      </c>
      <c r="J1242" s="70">
        <v>399.4302907908417</v>
      </c>
      <c r="K1242" s="69">
        <v>301.39606022921953</v>
      </c>
      <c r="L1242" s="69">
        <v>205.79747341614384</v>
      </c>
      <c r="M1242" s="265">
        <v>243.74995261028585</v>
      </c>
      <c r="N1242" s="70">
        <v>291.50799782161346</v>
      </c>
      <c r="O1242" s="70">
        <v>301.75173066483779</v>
      </c>
      <c r="P1242" s="70">
        <v>310.94278563777954</v>
      </c>
      <c r="Q1242" s="70">
        <v>319.25535262250008</v>
      </c>
      <c r="R1242" s="70">
        <v>327.88346012023163</v>
      </c>
      <c r="S1242" s="70">
        <v>329.47521955220799</v>
      </c>
      <c r="T1242" s="265">
        <v>332.51364981749089</v>
      </c>
      <c r="U1242" s="70">
        <v>294.684235076378</v>
      </c>
      <c r="V1242" s="70">
        <v>303.77141294312344</v>
      </c>
      <c r="W1242" s="70">
        <v>311.7226216103474</v>
      </c>
      <c r="X1242" s="70">
        <v>318.72543748255356</v>
      </c>
      <c r="Y1242" s="70">
        <v>325.97834576295617</v>
      </c>
      <c r="Z1242" s="70">
        <v>326.19905724021152</v>
      </c>
      <c r="AA1242" s="70">
        <v>327.83863054043309</v>
      </c>
      <c r="BJ1242" s="275"/>
    </row>
    <row r="1243" spans="1:62" x14ac:dyDescent="0.25">
      <c r="A1243" t="str">
        <f t="shared" si="29"/>
        <v>55. Verschaffen van accommodatie</v>
      </c>
      <c r="B1243" s="275">
        <v>55</v>
      </c>
      <c r="C1243" s="5" t="s">
        <v>166</v>
      </c>
      <c r="D1243" s="266"/>
      <c r="E1243" s="70">
        <v>227.51999364325869</v>
      </c>
      <c r="F1243" s="70">
        <v>252.60849357583083</v>
      </c>
      <c r="G1243" s="70">
        <v>187.09606882787452</v>
      </c>
      <c r="H1243" s="70">
        <v>249.54639304644877</v>
      </c>
      <c r="I1243" s="70">
        <v>238.45421042627115</v>
      </c>
      <c r="J1243" s="70">
        <v>335.40087666685235</v>
      </c>
      <c r="K1243" s="69">
        <v>272.29897078029654</v>
      </c>
      <c r="L1243" s="69">
        <v>182.08015139226964</v>
      </c>
      <c r="M1243" s="265">
        <v>223.12136850273723</v>
      </c>
      <c r="N1243" s="70">
        <v>244.30134846333624</v>
      </c>
      <c r="O1243" s="70">
        <v>238.89897938694057</v>
      </c>
      <c r="P1243" s="70">
        <v>238.75266477330834</v>
      </c>
      <c r="Q1243" s="70">
        <v>238.76210791140326</v>
      </c>
      <c r="R1243" s="70">
        <v>237.36520635041242</v>
      </c>
      <c r="S1243" s="70">
        <v>253.1038086942221</v>
      </c>
      <c r="T1243" s="265">
        <v>261.87350224745904</v>
      </c>
      <c r="U1243" s="70">
        <v>247.39918989144169</v>
      </c>
      <c r="V1243" s="70">
        <v>240.92252540816673</v>
      </c>
      <c r="W1243" s="70">
        <v>239.77397522660317</v>
      </c>
      <c r="X1243" s="70">
        <v>238.78658462850143</v>
      </c>
      <c r="Y1243" s="70">
        <v>236.40261819523414</v>
      </c>
      <c r="Z1243" s="70">
        <v>251.02941085494709</v>
      </c>
      <c r="AA1243" s="70">
        <v>258.64744119120684</v>
      </c>
      <c r="BJ1243" s="275"/>
    </row>
    <row r="1244" spans="1:62" x14ac:dyDescent="0.25">
      <c r="A1244" t="str">
        <f t="shared" si="29"/>
        <v>55. Verschaffen van accommodatie</v>
      </c>
      <c r="B1244" s="275">
        <v>55</v>
      </c>
      <c r="C1244" s="5" t="s">
        <v>167</v>
      </c>
      <c r="D1244" s="266"/>
      <c r="E1244" s="70">
        <v>163.1233124593065</v>
      </c>
      <c r="F1244" s="70">
        <v>196.86765579873889</v>
      </c>
      <c r="G1244" s="70">
        <v>146.19044244946733</v>
      </c>
      <c r="H1244" s="70">
        <v>205.39442749754659</v>
      </c>
      <c r="I1244" s="70">
        <v>190.14416887337779</v>
      </c>
      <c r="J1244" s="70">
        <v>307.03948741394765</v>
      </c>
      <c r="K1244" s="69">
        <v>233.1570692103769</v>
      </c>
      <c r="L1244" s="69">
        <v>155.27593055174361</v>
      </c>
      <c r="M1244" s="265">
        <v>193.38956194012587</v>
      </c>
      <c r="N1244" s="70">
        <v>225.65351534355131</v>
      </c>
      <c r="O1244" s="70">
        <v>223.04894348207387</v>
      </c>
      <c r="P1244" s="70">
        <v>225.02056816942863</v>
      </c>
      <c r="Q1244" s="70">
        <v>226.78581955111969</v>
      </c>
      <c r="R1244" s="70">
        <v>230.52799059343002</v>
      </c>
      <c r="S1244" s="70">
        <v>220.50322296069129</v>
      </c>
      <c r="T1244" s="265">
        <v>215.56579971260965</v>
      </c>
      <c r="U1244" s="70">
        <v>228.76921945510941</v>
      </c>
      <c r="V1244" s="70">
        <v>225.18857917908326</v>
      </c>
      <c r="W1244" s="70">
        <v>226.23464409253589</v>
      </c>
      <c r="X1244" s="70">
        <v>227.06149489047311</v>
      </c>
      <c r="Y1244" s="70">
        <v>229.84865431254306</v>
      </c>
      <c r="Z1244" s="70">
        <v>218.93941122074662</v>
      </c>
      <c r="AA1244" s="70">
        <v>213.14716824786979</v>
      </c>
      <c r="BJ1244" s="275"/>
    </row>
    <row r="1245" spans="1:62" x14ac:dyDescent="0.25">
      <c r="A1245" t="str">
        <f t="shared" si="29"/>
        <v>55. Verschaffen van accommodatie</v>
      </c>
      <c r="B1245" s="275">
        <v>55</v>
      </c>
      <c r="C1245" s="5" t="s">
        <v>168</v>
      </c>
      <c r="D1245" s="266"/>
      <c r="E1245" s="70">
        <v>92.819137665628091</v>
      </c>
      <c r="F1245" s="70">
        <v>115.43525918862325</v>
      </c>
      <c r="G1245" s="70">
        <v>100.87313787853546</v>
      </c>
      <c r="H1245" s="70">
        <v>128.84042454371937</v>
      </c>
      <c r="I1245" s="70">
        <v>146.67719454585128</v>
      </c>
      <c r="J1245" s="70">
        <v>228.83011079150563</v>
      </c>
      <c r="K1245" s="69">
        <v>196.26554187396053</v>
      </c>
      <c r="L1245" s="69">
        <v>164.15509843939373</v>
      </c>
      <c r="M1245" s="265">
        <v>200.58299878929412</v>
      </c>
      <c r="N1245" s="70">
        <v>231.56642613361714</v>
      </c>
      <c r="O1245" s="70">
        <v>240.4016298340392</v>
      </c>
      <c r="P1245" s="70">
        <v>237.23636180047214</v>
      </c>
      <c r="Q1245" s="70">
        <v>240.37354633359092</v>
      </c>
      <c r="R1245" s="70">
        <v>238.71903358476345</v>
      </c>
      <c r="S1245" s="70">
        <v>241.62989409662924</v>
      </c>
      <c r="T1245" s="265">
        <v>239.19483438667351</v>
      </c>
      <c r="U1245" s="70">
        <v>233.6994371667742</v>
      </c>
      <c r="V1245" s="70">
        <v>241.60737372014555</v>
      </c>
      <c r="W1245" s="70">
        <v>237.43499856149265</v>
      </c>
      <c r="X1245" s="70">
        <v>239.57464575407892</v>
      </c>
      <c r="Y1245" s="70">
        <v>236.93648149558069</v>
      </c>
      <c r="Z1245" s="70">
        <v>238.82855680568653</v>
      </c>
      <c r="AA1245" s="70">
        <v>235.43882987752446</v>
      </c>
      <c r="BJ1245" s="275"/>
    </row>
    <row r="1246" spans="1:62" x14ac:dyDescent="0.25">
      <c r="A1246" t="str">
        <f t="shared" si="29"/>
        <v>55. Verschaffen van accommodatie</v>
      </c>
      <c r="B1246" s="275">
        <v>55</v>
      </c>
      <c r="C1246" s="5" t="s">
        <v>169</v>
      </c>
      <c r="D1246" s="266"/>
      <c r="E1246" s="70">
        <v>49.641390328712788</v>
      </c>
      <c r="F1246" s="70">
        <v>58.080280297182732</v>
      </c>
      <c r="G1246" s="70">
        <v>56.90001263312999</v>
      </c>
      <c r="H1246" s="70">
        <v>68.047251289632683</v>
      </c>
      <c r="I1246" s="70">
        <v>75.307235335144696</v>
      </c>
      <c r="J1246" s="70">
        <v>117.39982021706939</v>
      </c>
      <c r="K1246" s="69">
        <v>85.317073285405627</v>
      </c>
      <c r="L1246" s="69">
        <v>94.4207538716594</v>
      </c>
      <c r="M1246" s="265">
        <v>145.33260924064868</v>
      </c>
      <c r="N1246" s="70">
        <v>179.03697161542848</v>
      </c>
      <c r="O1246" s="70">
        <v>205.37747306494472</v>
      </c>
      <c r="P1246" s="70">
        <v>253.83215652838231</v>
      </c>
      <c r="Q1246" s="70">
        <v>273.59223668867912</v>
      </c>
      <c r="R1246" s="70">
        <v>295.69649481779572</v>
      </c>
      <c r="S1246" s="70">
        <v>320.2228433805393</v>
      </c>
      <c r="T1246" s="265">
        <v>343.38538803140602</v>
      </c>
      <c r="U1246" s="70">
        <v>180.19230336348988</v>
      </c>
      <c r="V1246" s="70">
        <v>205.84343623186874</v>
      </c>
      <c r="W1246" s="70">
        <v>253.35038000554187</v>
      </c>
      <c r="X1246" s="70">
        <v>271.93768363420497</v>
      </c>
      <c r="Y1246" s="70">
        <v>292.68637370022537</v>
      </c>
      <c r="Z1246" s="70">
        <v>315.64530973316437</v>
      </c>
      <c r="AA1246" s="70">
        <v>337.06956861094744</v>
      </c>
      <c r="BJ1246" s="275"/>
    </row>
    <row r="1247" spans="1:62" x14ac:dyDescent="0.25">
      <c r="A1247" t="str">
        <f t="shared" si="29"/>
        <v>55. Verschaffen van accommodatie</v>
      </c>
      <c r="B1247" s="275">
        <v>55</v>
      </c>
      <c r="C1247" s="5" t="s">
        <v>26</v>
      </c>
      <c r="D1247" s="270"/>
      <c r="E1247" s="70">
        <v>305.58384045364738</v>
      </c>
      <c r="F1247" s="70">
        <v>370.38319528454491</v>
      </c>
      <c r="G1247" s="70">
        <v>303.9635929611328</v>
      </c>
      <c r="H1247" s="70">
        <v>402.28210333089868</v>
      </c>
      <c r="I1247" s="70">
        <v>412.1285987543738</v>
      </c>
      <c r="J1247" s="70">
        <v>653.26941842252268</v>
      </c>
      <c r="K1247" s="69">
        <v>514.73968436974303</v>
      </c>
      <c r="L1247" s="69">
        <v>413.85178286279677</v>
      </c>
      <c r="M1247" s="265">
        <v>539.30516997006873</v>
      </c>
      <c r="N1247" s="70">
        <v>636.25691309259696</v>
      </c>
      <c r="O1247" s="70">
        <v>668.82804638105779</v>
      </c>
      <c r="P1247" s="70">
        <v>716.089086498283</v>
      </c>
      <c r="Q1247" s="70">
        <v>740.75160257338973</v>
      </c>
      <c r="R1247" s="70">
        <v>764.94351899598917</v>
      </c>
      <c r="S1247" s="70">
        <v>782.35596043785984</v>
      </c>
      <c r="T1247" s="265">
        <v>798.14602213068918</v>
      </c>
      <c r="U1247" s="70">
        <v>642.66095998537344</v>
      </c>
      <c r="V1247" s="70">
        <v>672.63938913109757</v>
      </c>
      <c r="W1247" s="70">
        <v>717.02002265957037</v>
      </c>
      <c r="X1247" s="70">
        <v>738.573824278757</v>
      </c>
      <c r="Y1247" s="70">
        <v>759.47150950834907</v>
      </c>
      <c r="Z1247" s="70">
        <v>773.41327775959758</v>
      </c>
      <c r="AA1247" s="70">
        <v>785.6555667363416</v>
      </c>
      <c r="BJ1247" s="275"/>
    </row>
    <row r="1248" spans="1:62" x14ac:dyDescent="0.25">
      <c r="A1248" t="str">
        <f t="shared" si="29"/>
        <v>55. Verschaffen van accommodatie</v>
      </c>
      <c r="B1248" s="275">
        <v>55</v>
      </c>
      <c r="C1248" s="5" t="s">
        <v>19</v>
      </c>
      <c r="D1248" s="270"/>
      <c r="E1248" s="70">
        <v>3186.2458891600295</v>
      </c>
      <c r="F1248" s="70">
        <v>3478.0039811021888</v>
      </c>
      <c r="G1248" s="70">
        <v>2864.7788175945038</v>
      </c>
      <c r="H1248" s="70">
        <v>3504.7333305647057</v>
      </c>
      <c r="I1248" s="70">
        <v>3389.9418086529349</v>
      </c>
      <c r="J1248" s="70">
        <v>4416.226859601491</v>
      </c>
      <c r="K1248" s="69">
        <v>3449.9763610663144</v>
      </c>
      <c r="L1248" s="69">
        <v>2650.4644746698632</v>
      </c>
      <c r="M1248" s="265">
        <v>3265.8933462469649</v>
      </c>
      <c r="N1248" s="70">
        <v>3878.7325258536898</v>
      </c>
      <c r="O1248" s="70">
        <v>3978.6852607077744</v>
      </c>
      <c r="P1248" s="70">
        <v>4076.6104657900905</v>
      </c>
      <c r="Q1248" s="70">
        <v>4181.0524413658422</v>
      </c>
      <c r="R1248" s="70">
        <v>4285.7986058794904</v>
      </c>
      <c r="S1248" s="70">
        <v>4396.1634510578597</v>
      </c>
      <c r="T1248" s="265">
        <v>4504.7190913749355</v>
      </c>
      <c r="U1248" s="70">
        <v>3908.402597704131</v>
      </c>
      <c r="V1248" s="70">
        <v>3992.326369741415</v>
      </c>
      <c r="W1248" s="70">
        <v>4073.4876798147593</v>
      </c>
      <c r="X1248" s="70">
        <v>4160.3548173851214</v>
      </c>
      <c r="Y1248" s="70">
        <v>4246.7425080211324</v>
      </c>
      <c r="Z1248" s="70">
        <v>4337.8571703392736</v>
      </c>
      <c r="AA1248" s="70">
        <v>4426.3908602970223</v>
      </c>
      <c r="BJ1248" s="275"/>
    </row>
    <row r="1249" spans="1:62" x14ac:dyDescent="0.25">
      <c r="A1249" t="str">
        <f t="shared" si="29"/>
        <v>55. Verschaffen van accommodatie</v>
      </c>
      <c r="B1249" s="275">
        <v>55</v>
      </c>
      <c r="C1249" s="5" t="s">
        <v>20</v>
      </c>
      <c r="D1249" s="270"/>
      <c r="E1249" s="267">
        <v>9.5907174488095326E-2</v>
      </c>
      <c r="F1249" s="267">
        <v>0.10649303373343738</v>
      </c>
      <c r="G1249" s="267">
        <v>0.10610368629308869</v>
      </c>
      <c r="H1249" s="267">
        <v>0.11478251421373629</v>
      </c>
      <c r="I1249" s="267">
        <v>0.12157394492802276</v>
      </c>
      <c r="J1249" s="267">
        <v>0.14792478719752003</v>
      </c>
      <c r="K1249" s="333">
        <v>0.14920093081758043</v>
      </c>
      <c r="L1249" s="333">
        <v>0.15614311635485903</v>
      </c>
      <c r="M1249" s="268">
        <v>0.16513251132031512</v>
      </c>
      <c r="N1249" s="267">
        <v>0.16403732633060589</v>
      </c>
      <c r="O1249" s="267">
        <v>0.16810277831880549</v>
      </c>
      <c r="P1249" s="267">
        <v>0.17565796205144593</v>
      </c>
      <c r="Q1249" s="267">
        <v>0.17716869447621786</v>
      </c>
      <c r="R1249" s="267">
        <v>0.17848330949256416</v>
      </c>
      <c r="S1249" s="267">
        <v>0.1779633467107779</v>
      </c>
      <c r="T1249" s="268">
        <v>0.17717997636276098</v>
      </c>
      <c r="U1249" s="267">
        <v>0.16443059380906269</v>
      </c>
      <c r="V1249" s="267">
        <v>0.16848306647200909</v>
      </c>
      <c r="W1249" s="267">
        <v>0.17602115902119941</v>
      </c>
      <c r="X1249" s="267">
        <v>0.17752664296622844</v>
      </c>
      <c r="Y1249" s="267">
        <v>0.17883625109690071</v>
      </c>
      <c r="Z1249" s="267">
        <v>0.17829385509691809</v>
      </c>
      <c r="AA1249" s="267">
        <v>0.17749349109301704</v>
      </c>
      <c r="BJ1249" s="275"/>
    </row>
    <row r="1250" spans="1:62" x14ac:dyDescent="0.25">
      <c r="A1250" t="str">
        <f t="shared" si="29"/>
        <v>55. Verschaffen van accommodatie</v>
      </c>
      <c r="B1250" s="275">
        <v>55</v>
      </c>
      <c r="C1250" s="5" t="s">
        <v>29</v>
      </c>
      <c r="D1250" s="270"/>
      <c r="E1250" s="70">
        <v>3186.2458891600295</v>
      </c>
      <c r="F1250" s="70">
        <v>3338.0039811021888</v>
      </c>
      <c r="G1250" s="70">
        <v>2864.7788175945038</v>
      </c>
      <c r="H1250" s="70">
        <v>3504.7333305647057</v>
      </c>
      <c r="I1250" s="70">
        <v>3389.9418086529349</v>
      </c>
      <c r="J1250" s="70">
        <v>3141.226859601491</v>
      </c>
      <c r="K1250" s="69">
        <v>3245.9763610663144</v>
      </c>
      <c r="L1250" s="69">
        <v>2650.4644746698632</v>
      </c>
      <c r="M1250" s="265">
        <v>3265.8933462469649</v>
      </c>
      <c r="N1250" s="70">
        <v>3878.7325258536898</v>
      </c>
      <c r="O1250" s="70">
        <v>3978.6852607077744</v>
      </c>
      <c r="P1250" s="70">
        <v>4076.6104657900905</v>
      </c>
      <c r="Q1250" s="70">
        <v>4181.0524413658422</v>
      </c>
      <c r="R1250" s="70">
        <v>4285.7986058794904</v>
      </c>
      <c r="S1250" s="70">
        <v>4396.1634510578597</v>
      </c>
      <c r="T1250" s="265">
        <v>4504.7190913749355</v>
      </c>
      <c r="U1250" s="70">
        <v>3908.402597704131</v>
      </c>
      <c r="V1250" s="70">
        <v>3992.326369741415</v>
      </c>
      <c r="W1250" s="70">
        <v>4073.4876798147593</v>
      </c>
      <c r="X1250" s="70">
        <v>4160.3548173851214</v>
      </c>
      <c r="Y1250" s="70">
        <v>4246.7425080211324</v>
      </c>
      <c r="Z1250" s="70">
        <v>4337.8571703392736</v>
      </c>
      <c r="AA1250" s="70">
        <v>4426.3908602970223</v>
      </c>
      <c r="BJ1250" s="275"/>
    </row>
    <row r="1251" spans="1:62" x14ac:dyDescent="0.25">
      <c r="A1251" t="str">
        <f t="shared" si="29"/>
        <v>56. Eet- en drinkgelegenheden</v>
      </c>
      <c r="B1251" s="275">
        <v>56</v>
      </c>
      <c r="C1251" s="5" t="s">
        <v>25</v>
      </c>
      <c r="D1251" s="70">
        <v>47136</v>
      </c>
      <c r="E1251" s="70">
        <v>48346</v>
      </c>
      <c r="F1251" s="70">
        <v>48202</v>
      </c>
      <c r="G1251" s="70">
        <v>48665</v>
      </c>
      <c r="H1251" s="70">
        <v>48694</v>
      </c>
      <c r="I1251" s="70">
        <v>49523</v>
      </c>
      <c r="J1251" s="70">
        <v>44820</v>
      </c>
      <c r="K1251" s="69">
        <v>44332</v>
      </c>
      <c r="L1251" s="69">
        <v>49041</v>
      </c>
      <c r="M1251" s="265">
        <v>49487.705088607268</v>
      </c>
      <c r="N1251" s="70">
        <v>49756.143697382468</v>
      </c>
      <c r="O1251" s="70">
        <v>50026.038410993249</v>
      </c>
      <c r="P1251" s="70">
        <v>50297.397127861164</v>
      </c>
      <c r="Q1251" s="70">
        <v>50570.227789251549</v>
      </c>
      <c r="R1251" s="70">
        <v>50844.538379505975</v>
      </c>
      <c r="S1251" s="70">
        <v>51120.336926275784</v>
      </c>
      <c r="T1251" s="265">
        <v>51397.631500757263</v>
      </c>
      <c r="U1251" s="70">
        <v>49623.366087386225</v>
      </c>
      <c r="V1251" s="70">
        <v>49759.398974628304</v>
      </c>
      <c r="W1251" s="70">
        <v>49895.804769794064</v>
      </c>
      <c r="X1251" s="70">
        <v>50032.584495138552</v>
      </c>
      <c r="Y1251" s="70">
        <v>50169.739175719289</v>
      </c>
      <c r="Z1251" s="70">
        <v>50307.269839403751</v>
      </c>
      <c r="AA1251" s="70">
        <v>50445.177516877135</v>
      </c>
      <c r="BJ1251" s="275"/>
    </row>
    <row r="1252" spans="1:62" x14ac:dyDescent="0.25">
      <c r="A1252" t="str">
        <f t="shared" si="29"/>
        <v>56. Eet- en drinkgelegenheden</v>
      </c>
      <c r="B1252" s="275">
        <v>56</v>
      </c>
      <c r="C1252" s="5" t="s">
        <v>154</v>
      </c>
      <c r="D1252" s="266"/>
      <c r="E1252" s="70">
        <v>1210</v>
      </c>
      <c r="F1252" s="70">
        <v>-144</v>
      </c>
      <c r="G1252" s="70">
        <v>463</v>
      </c>
      <c r="H1252" s="70">
        <v>29</v>
      </c>
      <c r="I1252" s="70">
        <v>829</v>
      </c>
      <c r="J1252" s="70">
        <v>-4703</v>
      </c>
      <c r="K1252" s="69">
        <v>-488</v>
      </c>
      <c r="L1252" s="69">
        <v>4709</v>
      </c>
      <c r="M1252" s="265">
        <v>446.70508860726841</v>
      </c>
      <c r="N1252" s="70">
        <v>268.4386087751991</v>
      </c>
      <c r="O1252" s="70">
        <v>269.89471361078176</v>
      </c>
      <c r="P1252" s="70">
        <v>271.35871686791506</v>
      </c>
      <c r="Q1252" s="70">
        <v>272.83066139038419</v>
      </c>
      <c r="R1252" s="70">
        <v>274.31059025442664</v>
      </c>
      <c r="S1252" s="70">
        <v>275.79854676980904</v>
      </c>
      <c r="T1252" s="265">
        <v>277.29457448147878</v>
      </c>
      <c r="U1252" s="70">
        <v>135.66099877895613</v>
      </c>
      <c r="V1252" s="70">
        <v>136.0328872420796</v>
      </c>
      <c r="W1252" s="70">
        <v>136.40579516575963</v>
      </c>
      <c r="X1252" s="70">
        <v>136.77972534448782</v>
      </c>
      <c r="Y1252" s="70">
        <v>137.15468058073748</v>
      </c>
      <c r="Z1252" s="70">
        <v>137.53066368446162</v>
      </c>
      <c r="AA1252" s="70">
        <v>137.90767747338396</v>
      </c>
      <c r="BJ1252" s="275"/>
    </row>
    <row r="1253" spans="1:62" x14ac:dyDescent="0.25">
      <c r="A1253" t="str">
        <f t="shared" si="29"/>
        <v>56. Eet- en drinkgelegenheden</v>
      </c>
      <c r="B1253" s="275">
        <v>56</v>
      </c>
      <c r="C1253" s="5" t="s">
        <v>155</v>
      </c>
      <c r="D1253" s="266"/>
      <c r="E1253" s="267">
        <v>1.0256704005431092</v>
      </c>
      <c r="F1253" s="267">
        <v>0.99702147023538656</v>
      </c>
      <c r="G1253" s="267">
        <v>1.009605410563877</v>
      </c>
      <c r="H1253" s="267">
        <v>1.0005959108188636</v>
      </c>
      <c r="I1253" s="267">
        <v>1.0170246847660902</v>
      </c>
      <c r="J1253" s="267">
        <v>0.90503402459463278</v>
      </c>
      <c r="K1253" s="333">
        <v>0.98911200356983486</v>
      </c>
      <c r="L1253" s="333">
        <v>1.1062212397365334</v>
      </c>
      <c r="M1253" s="268">
        <v>1.0091088087234614</v>
      </c>
      <c r="N1253" s="267">
        <v>1.0054243495085207</v>
      </c>
      <c r="O1253" s="267">
        <v>1.0054243495085207</v>
      </c>
      <c r="P1253" s="267">
        <v>1.0054243495085209</v>
      </c>
      <c r="Q1253" s="267">
        <v>1.0054243495085207</v>
      </c>
      <c r="R1253" s="267">
        <v>1.0054243495085211</v>
      </c>
      <c r="S1253" s="267">
        <v>1.0054243495085202</v>
      </c>
      <c r="T1253" s="268">
        <v>1.0054243495085211</v>
      </c>
      <c r="U1253" s="267">
        <v>1.0027413071294387</v>
      </c>
      <c r="V1253" s="267">
        <v>1.0027413071294384</v>
      </c>
      <c r="W1253" s="267">
        <v>1.0027413071294393</v>
      </c>
      <c r="X1253" s="267">
        <v>1.002741307129438</v>
      </c>
      <c r="Y1253" s="267">
        <v>1.0027413071294382</v>
      </c>
      <c r="Z1253" s="267">
        <v>1.0027413071294384</v>
      </c>
      <c r="AA1253" s="267">
        <v>1.0027413071294393</v>
      </c>
      <c r="BJ1253" s="275"/>
    </row>
    <row r="1254" spans="1:62" x14ac:dyDescent="0.25">
      <c r="A1254" t="str">
        <f t="shared" si="29"/>
        <v>56. Eet- en drinkgelegenheden</v>
      </c>
      <c r="B1254" s="275">
        <v>56</v>
      </c>
      <c r="C1254" s="5" t="s">
        <v>8</v>
      </c>
      <c r="D1254" s="70">
        <v>2338</v>
      </c>
      <c r="E1254" s="70">
        <v>2161</v>
      </c>
      <c r="F1254" s="70">
        <v>1922</v>
      </c>
      <c r="G1254" s="70">
        <v>1685</v>
      </c>
      <c r="H1254" s="70">
        <v>1573</v>
      </c>
      <c r="I1254" s="70">
        <v>1542</v>
      </c>
      <c r="J1254" s="70">
        <v>1111</v>
      </c>
      <c r="K1254" s="69">
        <v>958</v>
      </c>
      <c r="L1254" s="69">
        <v>1284</v>
      </c>
      <c r="M1254" s="265">
        <v>1470.6004772488245</v>
      </c>
      <c r="N1254" s="70">
        <v>1458.5572648589882</v>
      </c>
      <c r="O1254" s="70">
        <v>1443.1527668413639</v>
      </c>
      <c r="P1254" s="70">
        <v>1439.5910181585537</v>
      </c>
      <c r="Q1254" s="70">
        <v>1440.1540392361749</v>
      </c>
      <c r="R1254" s="70">
        <v>1443.9346464365776</v>
      </c>
      <c r="S1254" s="70">
        <v>1450.9093634060259</v>
      </c>
      <c r="T1254" s="265">
        <v>1451.6843237283601</v>
      </c>
      <c r="U1254" s="70">
        <v>1454.6650068727517</v>
      </c>
      <c r="V1254" s="70">
        <v>1435.4607437957279</v>
      </c>
      <c r="W1254" s="70">
        <v>1428.0968100156379</v>
      </c>
      <c r="X1254" s="70">
        <v>1424.8428730513617</v>
      </c>
      <c r="Y1254" s="70">
        <v>1424.7710158719217</v>
      </c>
      <c r="Z1254" s="70">
        <v>1427.8327031109047</v>
      </c>
      <c r="AA1254" s="70">
        <v>1424.7830351456159</v>
      </c>
      <c r="BJ1254" s="275"/>
    </row>
    <row r="1255" spans="1:62" x14ac:dyDescent="0.25">
      <c r="A1255" t="str">
        <f t="shared" si="29"/>
        <v>56. Eet- en drinkgelegenheden</v>
      </c>
      <c r="B1255" s="275">
        <v>56</v>
      </c>
      <c r="C1255" s="5" t="s">
        <v>9</v>
      </c>
      <c r="D1255" s="70">
        <v>8686</v>
      </c>
      <c r="E1255" s="70">
        <v>8770</v>
      </c>
      <c r="F1255" s="70">
        <v>8369</v>
      </c>
      <c r="G1255" s="70">
        <v>8074</v>
      </c>
      <c r="H1255" s="70">
        <v>7760</v>
      </c>
      <c r="I1255" s="70">
        <v>7349</v>
      </c>
      <c r="J1255" s="70">
        <v>6139</v>
      </c>
      <c r="K1255" s="69">
        <v>5762</v>
      </c>
      <c r="L1255" s="69">
        <v>6581</v>
      </c>
      <c r="M1255" s="265">
        <v>6810.1294229122514</v>
      </c>
      <c r="N1255" s="70">
        <v>6754.3591193449365</v>
      </c>
      <c r="O1255" s="70">
        <v>6683.0232080502019</v>
      </c>
      <c r="P1255" s="70">
        <v>6666.5292860930977</v>
      </c>
      <c r="Q1255" s="70">
        <v>6669.1365519452065</v>
      </c>
      <c r="R1255" s="70">
        <v>6686.6439747498698</v>
      </c>
      <c r="S1255" s="70">
        <v>6718.9428390471185</v>
      </c>
      <c r="T1255" s="265">
        <v>6722.5315636357227</v>
      </c>
      <c r="U1255" s="70">
        <v>6736.3346585592153</v>
      </c>
      <c r="V1255" s="70">
        <v>6647.4026072988672</v>
      </c>
      <c r="W1255" s="70">
        <v>6613.3013385450395</v>
      </c>
      <c r="X1255" s="70">
        <v>6598.2328463178537</v>
      </c>
      <c r="Y1255" s="70">
        <v>6597.9000865373946</v>
      </c>
      <c r="Z1255" s="70">
        <v>6612.0782992284167</v>
      </c>
      <c r="AA1255" s="70">
        <v>6597.9557459844655</v>
      </c>
      <c r="BJ1255" s="275"/>
    </row>
    <row r="1256" spans="1:62" x14ac:dyDescent="0.25">
      <c r="A1256" t="str">
        <f t="shared" si="29"/>
        <v>56. Eet- en drinkgelegenheden</v>
      </c>
      <c r="B1256" s="275">
        <v>56</v>
      </c>
      <c r="C1256" s="5" t="s">
        <v>10</v>
      </c>
      <c r="D1256" s="70">
        <v>7463</v>
      </c>
      <c r="E1256" s="70">
        <v>7707</v>
      </c>
      <c r="F1256" s="70">
        <v>7938</v>
      </c>
      <c r="G1256" s="70">
        <v>8053</v>
      </c>
      <c r="H1256" s="70">
        <v>7827</v>
      </c>
      <c r="I1256" s="70">
        <v>7856</v>
      </c>
      <c r="J1256" s="70">
        <v>7089</v>
      </c>
      <c r="K1256" s="69">
        <v>6964</v>
      </c>
      <c r="L1256" s="69">
        <v>7303</v>
      </c>
      <c r="M1256" s="265">
        <v>6881.7725091512166</v>
      </c>
      <c r="N1256" s="70">
        <v>6825.4154976933578</v>
      </c>
      <c r="O1256" s="70">
        <v>6753.3291271154803</v>
      </c>
      <c r="P1256" s="70">
        <v>6736.6616878285568</v>
      </c>
      <c r="Q1256" s="70">
        <v>6739.2963823183145</v>
      </c>
      <c r="R1256" s="70">
        <v>6756.9879845598043</v>
      </c>
      <c r="S1256" s="70">
        <v>6789.6266353980363</v>
      </c>
      <c r="T1256" s="265">
        <v>6793.2531136458174</v>
      </c>
      <c r="U1256" s="70">
        <v>6807.2014181914137</v>
      </c>
      <c r="V1256" s="70">
        <v>6717.3337948997287</v>
      </c>
      <c r="W1256" s="70">
        <v>6682.8737781711625</v>
      </c>
      <c r="X1256" s="70">
        <v>6667.6467642447415</v>
      </c>
      <c r="Y1256" s="70">
        <v>6667.3105038057538</v>
      </c>
      <c r="Z1256" s="70">
        <v>6681.6378723866947</v>
      </c>
      <c r="AA1256" s="70">
        <v>6667.3667487944967</v>
      </c>
      <c r="BJ1256" s="275"/>
    </row>
    <row r="1257" spans="1:62" x14ac:dyDescent="0.25">
      <c r="A1257" t="str">
        <f t="shared" si="29"/>
        <v>56. Eet- en drinkgelegenheden</v>
      </c>
      <c r="B1257" s="275">
        <v>56</v>
      </c>
      <c r="C1257" s="5" t="s">
        <v>11</v>
      </c>
      <c r="D1257" s="70">
        <v>5776</v>
      </c>
      <c r="E1257" s="70">
        <v>5924</v>
      </c>
      <c r="F1257" s="70">
        <v>5897</v>
      </c>
      <c r="G1257" s="70">
        <v>5904</v>
      </c>
      <c r="H1257" s="70">
        <v>5960</v>
      </c>
      <c r="I1257" s="70">
        <v>6034</v>
      </c>
      <c r="J1257" s="70">
        <v>5653</v>
      </c>
      <c r="K1257" s="69">
        <v>5574</v>
      </c>
      <c r="L1257" s="69">
        <v>5992</v>
      </c>
      <c r="M1257" s="265">
        <v>6057.2252863463573</v>
      </c>
      <c r="N1257" s="70">
        <v>6021.5555376834482</v>
      </c>
      <c r="O1257" s="70">
        <v>5979.2848421963672</v>
      </c>
      <c r="P1257" s="70">
        <v>5892.5238706685514</v>
      </c>
      <c r="Q1257" s="70">
        <v>5720.9764551315311</v>
      </c>
      <c r="R1257" s="70">
        <v>5648.4124462631717</v>
      </c>
      <c r="S1257" s="70">
        <v>5628.4553605553592</v>
      </c>
      <c r="T1257" s="265">
        <v>5623.3868179886204</v>
      </c>
      <c r="U1257" s="70">
        <v>6005.4866124545151</v>
      </c>
      <c r="V1257" s="70">
        <v>5947.4151761018747</v>
      </c>
      <c r="W1257" s="70">
        <v>5845.4758584190704</v>
      </c>
      <c r="X1257" s="70">
        <v>5660.1532245204635</v>
      </c>
      <c r="Y1257" s="70">
        <v>5573.4477727136255</v>
      </c>
      <c r="Z1257" s="70">
        <v>5538.9349841502553</v>
      </c>
      <c r="AA1257" s="70">
        <v>5519.1793473075359</v>
      </c>
      <c r="BJ1257" s="275"/>
    </row>
    <row r="1258" spans="1:62" x14ac:dyDescent="0.25">
      <c r="A1258" t="str">
        <f t="shared" si="29"/>
        <v>56. Eet- en drinkgelegenheden</v>
      </c>
      <c r="B1258" s="275">
        <v>56</v>
      </c>
      <c r="C1258" s="5" t="s">
        <v>12</v>
      </c>
      <c r="D1258" s="70">
        <v>4983</v>
      </c>
      <c r="E1258" s="70">
        <v>5060</v>
      </c>
      <c r="F1258" s="70">
        <v>5058</v>
      </c>
      <c r="G1258" s="70">
        <v>5169</v>
      </c>
      <c r="H1258" s="70">
        <v>5139</v>
      </c>
      <c r="I1258" s="70">
        <v>5170</v>
      </c>
      <c r="J1258" s="70">
        <v>4866</v>
      </c>
      <c r="K1258" s="69">
        <v>4712</v>
      </c>
      <c r="L1258" s="69">
        <v>5069</v>
      </c>
      <c r="M1258" s="265">
        <v>5053.5571429692</v>
      </c>
      <c r="N1258" s="70">
        <v>5078.4905146065967</v>
      </c>
      <c r="O1258" s="70">
        <v>5103.6887879040987</v>
      </c>
      <c r="P1258" s="70">
        <v>5214.2107277267942</v>
      </c>
      <c r="Q1258" s="70">
        <v>5367.6686625514403</v>
      </c>
      <c r="R1258" s="70">
        <v>5426.097855730226</v>
      </c>
      <c r="S1258" s="70">
        <v>5394.1446861542954</v>
      </c>
      <c r="T1258" s="265">
        <v>5356.2783497874289</v>
      </c>
      <c r="U1258" s="70">
        <v>5064.9382217074672</v>
      </c>
      <c r="V1258" s="70">
        <v>5076.4860601844111</v>
      </c>
      <c r="W1258" s="70">
        <v>5172.5786095421554</v>
      </c>
      <c r="X1258" s="70">
        <v>5310.6016650787742</v>
      </c>
      <c r="Y1258" s="70">
        <v>5354.0836998461573</v>
      </c>
      <c r="Z1258" s="70">
        <v>5308.3510124454779</v>
      </c>
      <c r="AA1258" s="70">
        <v>5257.020689384326</v>
      </c>
      <c r="BJ1258" s="275"/>
    </row>
    <row r="1259" spans="1:62" x14ac:dyDescent="0.25">
      <c r="A1259" t="str">
        <f t="shared" si="29"/>
        <v>56. Eet- en drinkgelegenheden</v>
      </c>
      <c r="B1259" s="275">
        <v>56</v>
      </c>
      <c r="C1259" s="5" t="s">
        <v>13</v>
      </c>
      <c r="D1259" s="70">
        <v>4890</v>
      </c>
      <c r="E1259" s="70">
        <v>4918</v>
      </c>
      <c r="F1259" s="70">
        <v>4786</v>
      </c>
      <c r="G1259" s="70">
        <v>4740</v>
      </c>
      <c r="H1259" s="70">
        <v>4669</v>
      </c>
      <c r="I1259" s="70">
        <v>4674</v>
      </c>
      <c r="J1259" s="70">
        <v>4318</v>
      </c>
      <c r="K1259" s="69">
        <v>4216</v>
      </c>
      <c r="L1259" s="69">
        <v>4601</v>
      </c>
      <c r="M1259" s="265">
        <v>4598.6783060584994</v>
      </c>
      <c r="N1259" s="70">
        <v>4610.5459392075718</v>
      </c>
      <c r="O1259" s="70">
        <v>4582.2737741728833</v>
      </c>
      <c r="P1259" s="70">
        <v>4565.8684033097634</v>
      </c>
      <c r="Q1259" s="70">
        <v>4540.8398615609567</v>
      </c>
      <c r="R1259" s="70">
        <v>4527.0060598679511</v>
      </c>
      <c r="S1259" s="70">
        <v>4549.3415200798681</v>
      </c>
      <c r="T1259" s="265">
        <v>4571.9142807489943</v>
      </c>
      <c r="U1259" s="70">
        <v>4598.2423878248683</v>
      </c>
      <c r="V1259" s="70">
        <v>4557.8501952682855</v>
      </c>
      <c r="W1259" s="70">
        <v>4529.4128814852811</v>
      </c>
      <c r="X1259" s="70">
        <v>4492.5633912356989</v>
      </c>
      <c r="Y1259" s="70">
        <v>4466.9244821390912</v>
      </c>
      <c r="Z1259" s="70">
        <v>4476.9844097921996</v>
      </c>
      <c r="AA1259" s="70">
        <v>4487.1917391938687</v>
      </c>
      <c r="BJ1259" s="275"/>
    </row>
    <row r="1260" spans="1:62" x14ac:dyDescent="0.25">
      <c r="A1260" t="str">
        <f t="shared" si="29"/>
        <v>56. Eet- en drinkgelegenheden</v>
      </c>
      <c r="B1260" s="275">
        <v>56</v>
      </c>
      <c r="C1260" s="5" t="s">
        <v>14</v>
      </c>
      <c r="D1260" s="70">
        <v>4329</v>
      </c>
      <c r="E1260" s="70">
        <v>4502</v>
      </c>
      <c r="F1260" s="70">
        <v>4504</v>
      </c>
      <c r="G1260" s="70">
        <v>4649</v>
      </c>
      <c r="H1260" s="70">
        <v>4655</v>
      </c>
      <c r="I1260" s="70">
        <v>4761</v>
      </c>
      <c r="J1260" s="70">
        <v>4344</v>
      </c>
      <c r="K1260" s="69">
        <v>4081</v>
      </c>
      <c r="L1260" s="69">
        <v>4221</v>
      </c>
      <c r="M1260" s="265">
        <v>4130.1041923375842</v>
      </c>
      <c r="N1260" s="70">
        <v>4043.0794091224561</v>
      </c>
      <c r="O1260" s="70">
        <v>4092.6866068812765</v>
      </c>
      <c r="P1260" s="70">
        <v>4064.0441183090115</v>
      </c>
      <c r="Q1260" s="70">
        <v>4121.6027230305708</v>
      </c>
      <c r="R1260" s="70">
        <v>4119.5229360122412</v>
      </c>
      <c r="S1260" s="70">
        <v>4130.1540312313555</v>
      </c>
      <c r="T1260" s="265">
        <v>4104.827660356993</v>
      </c>
      <c r="U1260" s="70">
        <v>4032.2901802739871</v>
      </c>
      <c r="V1260" s="70">
        <v>4070.8725339556577</v>
      </c>
      <c r="W1260" s="70">
        <v>4031.5953405599034</v>
      </c>
      <c r="X1260" s="70">
        <v>4077.7834213997739</v>
      </c>
      <c r="Y1260" s="70">
        <v>4064.849398090566</v>
      </c>
      <c r="Z1260" s="70">
        <v>4064.4640826038849</v>
      </c>
      <c r="AA1260" s="70">
        <v>4028.7607416276578</v>
      </c>
      <c r="BJ1260" s="275"/>
    </row>
    <row r="1261" spans="1:62" x14ac:dyDescent="0.25">
      <c r="A1261" t="str">
        <f t="shared" si="29"/>
        <v>56. Eet- en drinkgelegenheden</v>
      </c>
      <c r="B1261" s="275">
        <v>56</v>
      </c>
      <c r="C1261" s="5" t="s">
        <v>15</v>
      </c>
      <c r="D1261" s="70">
        <v>3666</v>
      </c>
      <c r="E1261" s="70">
        <v>3861</v>
      </c>
      <c r="F1261" s="70">
        <v>4015</v>
      </c>
      <c r="G1261" s="70">
        <v>4164</v>
      </c>
      <c r="H1261" s="70">
        <v>4179</v>
      </c>
      <c r="I1261" s="70">
        <v>4216</v>
      </c>
      <c r="J1261" s="70">
        <v>3953</v>
      </c>
      <c r="K1261" s="69">
        <v>3978</v>
      </c>
      <c r="L1261" s="69">
        <v>4208</v>
      </c>
      <c r="M1261" s="265">
        <v>4244.4245068701812</v>
      </c>
      <c r="N1261" s="70">
        <v>4252.9938843296104</v>
      </c>
      <c r="O1261" s="70">
        <v>4107.2559348798131</v>
      </c>
      <c r="P1261" s="70">
        <v>3968.3202711221993</v>
      </c>
      <c r="Q1261" s="70">
        <v>3853.5296232053875</v>
      </c>
      <c r="R1261" s="70">
        <v>3769.5465652883158</v>
      </c>
      <c r="S1261" s="70">
        <v>3688.8734529442063</v>
      </c>
      <c r="T1261" s="265">
        <v>3733.7041236188979</v>
      </c>
      <c r="U1261" s="70">
        <v>4241.6444846107634</v>
      </c>
      <c r="V1261" s="70">
        <v>4085.3642072461844</v>
      </c>
      <c r="W1261" s="70">
        <v>3936.635786710523</v>
      </c>
      <c r="X1261" s="70">
        <v>3812.5603721034063</v>
      </c>
      <c r="Y1261" s="70">
        <v>3719.517848301899</v>
      </c>
      <c r="Z1261" s="70">
        <v>3630.2020557554433</v>
      </c>
      <c r="AA1261" s="70">
        <v>3664.5145274578731</v>
      </c>
      <c r="BJ1261" s="275"/>
    </row>
    <row r="1262" spans="1:62" x14ac:dyDescent="0.25">
      <c r="A1262" t="str">
        <f t="shared" si="29"/>
        <v>56. Eet- en drinkgelegenheden</v>
      </c>
      <c r="B1262" s="275">
        <v>56</v>
      </c>
      <c r="C1262" s="5" t="s">
        <v>16</v>
      </c>
      <c r="D1262" s="70">
        <v>2805</v>
      </c>
      <c r="E1262" s="70">
        <v>2943</v>
      </c>
      <c r="F1262" s="70">
        <v>3023</v>
      </c>
      <c r="G1262" s="70">
        <v>3206</v>
      </c>
      <c r="H1262" s="70">
        <v>3326</v>
      </c>
      <c r="I1262" s="70">
        <v>3571</v>
      </c>
      <c r="J1262" s="70">
        <v>3455</v>
      </c>
      <c r="K1262" s="69">
        <v>3472</v>
      </c>
      <c r="L1262" s="69">
        <v>3753</v>
      </c>
      <c r="M1262" s="265">
        <v>3743.5927927099979</v>
      </c>
      <c r="N1262" s="70">
        <v>3756.8908617049265</v>
      </c>
      <c r="O1262" s="70">
        <v>3823.263986007958</v>
      </c>
      <c r="P1262" s="70">
        <v>3882.8309276596156</v>
      </c>
      <c r="Q1262" s="70">
        <v>3913.3433353001201</v>
      </c>
      <c r="R1262" s="70">
        <v>3946.4896260090554</v>
      </c>
      <c r="S1262" s="70">
        <v>3953.0530649608127</v>
      </c>
      <c r="T1262" s="265">
        <v>3817.4858057684705</v>
      </c>
      <c r="U1262" s="70">
        <v>3746.8653462094353</v>
      </c>
      <c r="V1262" s="70">
        <v>3802.8859391610672</v>
      </c>
      <c r="W1262" s="70">
        <v>3851.829020657332</v>
      </c>
      <c r="X1262" s="70">
        <v>3871.7381677190251</v>
      </c>
      <c r="Y1262" s="70">
        <v>3894.1125538148735</v>
      </c>
      <c r="Z1262" s="70">
        <v>3890.1799007167365</v>
      </c>
      <c r="AA1262" s="70">
        <v>3746.743643961724</v>
      </c>
      <c r="BJ1262" s="275"/>
    </row>
    <row r="1263" spans="1:62" x14ac:dyDescent="0.25">
      <c r="A1263" t="str">
        <f t="shared" si="29"/>
        <v>56. Eet- en drinkgelegenheden</v>
      </c>
      <c r="B1263" s="275">
        <v>56</v>
      </c>
      <c r="C1263" s="5" t="s">
        <v>17</v>
      </c>
      <c r="D1263" s="70">
        <v>1476</v>
      </c>
      <c r="E1263" s="70">
        <v>1643</v>
      </c>
      <c r="F1263" s="70">
        <v>1753</v>
      </c>
      <c r="G1263" s="70">
        <v>1964</v>
      </c>
      <c r="H1263" s="70">
        <v>2213</v>
      </c>
      <c r="I1263" s="70">
        <v>2504</v>
      </c>
      <c r="J1263" s="70">
        <v>2335</v>
      </c>
      <c r="K1263" s="69">
        <v>2592</v>
      </c>
      <c r="L1263" s="69">
        <v>3060</v>
      </c>
      <c r="M1263" s="265">
        <v>3155.3820382687495</v>
      </c>
      <c r="N1263" s="70">
        <v>3211.8121057954509</v>
      </c>
      <c r="O1263" s="70">
        <v>3228.0303415642193</v>
      </c>
      <c r="P1263" s="70">
        <v>3305.9291985674995</v>
      </c>
      <c r="Q1263" s="70">
        <v>3326.136762091925</v>
      </c>
      <c r="R1263" s="70">
        <v>3317.4877216126961</v>
      </c>
      <c r="S1263" s="70">
        <v>3329.3352584080294</v>
      </c>
      <c r="T1263" s="265">
        <v>3387.3790986157455</v>
      </c>
      <c r="U1263" s="70">
        <v>3203.2411695557321</v>
      </c>
      <c r="V1263" s="70">
        <v>3210.82489779567</v>
      </c>
      <c r="W1263" s="70">
        <v>3279.5334807318281</v>
      </c>
      <c r="X1263" s="70">
        <v>3290.7745499046664</v>
      </c>
      <c r="Y1263" s="70">
        <v>3273.4586450498014</v>
      </c>
      <c r="Z1263" s="70">
        <v>3276.3823030376825</v>
      </c>
      <c r="AA1263" s="70">
        <v>3324.6072816431797</v>
      </c>
      <c r="BJ1263" s="275"/>
    </row>
    <row r="1264" spans="1:62" x14ac:dyDescent="0.25">
      <c r="A1264" t="str">
        <f t="shared" si="29"/>
        <v>56. Eet- en drinkgelegenheden</v>
      </c>
      <c r="B1264" s="275">
        <v>56</v>
      </c>
      <c r="C1264" s="5" t="s">
        <v>156</v>
      </c>
      <c r="D1264" s="70">
        <v>724</v>
      </c>
      <c r="E1264" s="70">
        <v>857</v>
      </c>
      <c r="F1264" s="70">
        <v>937</v>
      </c>
      <c r="G1264" s="70">
        <v>1057</v>
      </c>
      <c r="H1264" s="70">
        <v>1393</v>
      </c>
      <c r="I1264" s="70">
        <v>1846</v>
      </c>
      <c r="J1264" s="70">
        <v>1557</v>
      </c>
      <c r="K1264" s="69">
        <v>2023</v>
      </c>
      <c r="L1264" s="69">
        <v>2969</v>
      </c>
      <c r="M1264" s="265">
        <v>3342.2384137344202</v>
      </c>
      <c r="N1264" s="70">
        <v>3742.4435630351186</v>
      </c>
      <c r="O1264" s="70">
        <v>4230.0490353796113</v>
      </c>
      <c r="P1264" s="70">
        <v>4560.8876184175424</v>
      </c>
      <c r="Q1264" s="70">
        <v>4877.5433928799275</v>
      </c>
      <c r="R1264" s="70">
        <v>5202.408562976043</v>
      </c>
      <c r="S1264" s="70">
        <v>5487.5007140906828</v>
      </c>
      <c r="T1264" s="265">
        <v>5835.1863628621995</v>
      </c>
      <c r="U1264" s="70">
        <v>3732.4566011260945</v>
      </c>
      <c r="V1264" s="70">
        <v>4207.502818920826</v>
      </c>
      <c r="W1264" s="70">
        <v>4524.47186495612</v>
      </c>
      <c r="X1264" s="70">
        <v>4825.6872195627793</v>
      </c>
      <c r="Y1264" s="70">
        <v>5133.3631695482181</v>
      </c>
      <c r="Z1264" s="70">
        <v>5400.2222161760783</v>
      </c>
      <c r="AA1264" s="70">
        <v>5727.0540163763635</v>
      </c>
      <c r="BJ1264" s="275"/>
    </row>
    <row r="1265" spans="1:62" x14ac:dyDescent="0.25">
      <c r="A1265" t="str">
        <f t="shared" si="29"/>
        <v>56. Eet- en drinkgelegenheden</v>
      </c>
      <c r="B1265" s="275">
        <v>56</v>
      </c>
      <c r="C1265" s="5" t="s">
        <v>6</v>
      </c>
      <c r="D1265" s="70">
        <v>5005</v>
      </c>
      <c r="E1265" s="70">
        <v>5443</v>
      </c>
      <c r="F1265" s="70">
        <v>5713</v>
      </c>
      <c r="G1265" s="70">
        <v>6227</v>
      </c>
      <c r="H1265" s="70">
        <v>6932</v>
      </c>
      <c r="I1265" s="70">
        <v>7921</v>
      </c>
      <c r="J1265" s="70">
        <v>7347</v>
      </c>
      <c r="K1265" s="69">
        <v>8087</v>
      </c>
      <c r="L1265" s="69">
        <v>9782</v>
      </c>
      <c r="M1265" s="265">
        <v>10241.213244713168</v>
      </c>
      <c r="N1265" s="70">
        <v>10711.146530535496</v>
      </c>
      <c r="O1265" s="70">
        <v>11281.343362951789</v>
      </c>
      <c r="P1265" s="70">
        <v>11749.647744644657</v>
      </c>
      <c r="Q1265" s="70">
        <v>12117.023490271971</v>
      </c>
      <c r="R1265" s="70">
        <v>12466.385910597794</v>
      </c>
      <c r="S1265" s="70">
        <v>12769.889037459525</v>
      </c>
      <c r="T1265" s="265">
        <v>13040.051267246416</v>
      </c>
      <c r="U1265" s="70">
        <v>10682.563116891262</v>
      </c>
      <c r="V1265" s="70">
        <v>11221.213655877564</v>
      </c>
      <c r="W1265" s="70">
        <v>11655.83436634528</v>
      </c>
      <c r="X1265" s="70">
        <v>11988.199937186469</v>
      </c>
      <c r="Y1265" s="70">
        <v>12300.934368412893</v>
      </c>
      <c r="Z1265" s="70">
        <v>12566.784419930496</v>
      </c>
      <c r="AA1265" s="70">
        <v>12798.404941981267</v>
      </c>
      <c r="BJ1265" s="275"/>
    </row>
    <row r="1266" spans="1:62" x14ac:dyDescent="0.25">
      <c r="A1266" t="str">
        <f t="shared" si="29"/>
        <v>56. Eet- en drinkgelegenheden</v>
      </c>
      <c r="B1266" s="275">
        <v>56</v>
      </c>
      <c r="C1266" s="5" t="s">
        <v>157</v>
      </c>
      <c r="D1266" s="267">
        <v>1.0045988790083051</v>
      </c>
      <c r="E1266" s="266"/>
      <c r="F1266" s="266"/>
      <c r="G1266" s="266"/>
      <c r="H1266" s="266"/>
      <c r="I1266" s="266"/>
      <c r="J1266" s="266"/>
      <c r="K1266" s="334"/>
      <c r="L1266" s="334"/>
      <c r="M1266" s="269"/>
      <c r="N1266" s="266"/>
      <c r="O1266" s="266"/>
      <c r="P1266" s="266"/>
      <c r="Q1266" s="266"/>
      <c r="R1266" s="266"/>
      <c r="S1266" s="266"/>
      <c r="T1266" s="269"/>
      <c r="U1266" s="266"/>
      <c r="V1266" s="266"/>
      <c r="W1266" s="266"/>
      <c r="X1266" s="266"/>
      <c r="Y1266" s="266"/>
      <c r="Z1266" s="266"/>
      <c r="AA1266" s="266"/>
      <c r="BJ1266" s="275"/>
    </row>
    <row r="1267" spans="1:62" x14ac:dyDescent="0.25">
      <c r="A1267" t="str">
        <f t="shared" si="29"/>
        <v>56. Eet- en drinkgelegenheden</v>
      </c>
      <c r="B1267" s="275">
        <v>56</v>
      </c>
      <c r="C1267" s="5" t="s">
        <v>158</v>
      </c>
      <c r="D1267" s="266"/>
      <c r="E1267" s="267">
        <v>-1.0535760767402036E-2</v>
      </c>
      <c r="F1267" s="267">
        <v>3.7887043864592851E-3</v>
      </c>
      <c r="G1267" s="267">
        <v>-2.5032657777859235E-3</v>
      </c>
      <c r="H1267" s="267">
        <v>2.0014840947207846E-3</v>
      </c>
      <c r="I1267" s="267">
        <v>-6.2129028788925345E-3</v>
      </c>
      <c r="J1267" s="267">
        <v>4.9782427206836177E-2</v>
      </c>
      <c r="K1267" s="333">
        <v>7.7434377192351356E-3</v>
      </c>
      <c r="L1267" s="333">
        <v>-5.0811180364114139E-2</v>
      </c>
      <c r="M1267" s="268">
        <v>-2.2549648575781456E-3</v>
      </c>
      <c r="N1267" s="267">
        <v>-4.1273525010776524E-4</v>
      </c>
      <c r="O1267" s="267">
        <v>-4.1273525010776524E-4</v>
      </c>
      <c r="P1267" s="267">
        <v>-4.1273525010787626E-4</v>
      </c>
      <c r="Q1267" s="267">
        <v>-4.1273525010776524E-4</v>
      </c>
      <c r="R1267" s="267">
        <v>-4.1273525010798728E-4</v>
      </c>
      <c r="S1267" s="267">
        <v>-4.1273525010754319E-4</v>
      </c>
      <c r="T1267" s="268">
        <v>-4.1273525010798728E-4</v>
      </c>
      <c r="U1267" s="267">
        <v>9.2878593943324095E-4</v>
      </c>
      <c r="V1267" s="267">
        <v>9.2878593943335197E-4</v>
      </c>
      <c r="W1267" s="267">
        <v>9.2878593943290788E-4</v>
      </c>
      <c r="X1267" s="267">
        <v>9.2878593943357401E-4</v>
      </c>
      <c r="Y1267" s="267">
        <v>9.2878593943346299E-4</v>
      </c>
      <c r="Z1267" s="267">
        <v>9.2878593943335197E-4</v>
      </c>
      <c r="AA1267" s="267">
        <v>9.2878593943290788E-4</v>
      </c>
      <c r="BJ1267" s="275"/>
    </row>
    <row r="1268" spans="1:62" x14ac:dyDescent="0.25">
      <c r="A1268" t="str">
        <f t="shared" si="29"/>
        <v>56. Eet- en drinkgelegenheden</v>
      </c>
      <c r="B1268" s="275">
        <v>56</v>
      </c>
      <c r="C1268" s="5" t="s">
        <v>159</v>
      </c>
      <c r="D1268" s="270"/>
      <c r="E1268" s="70">
        <v>1781.6218823210081</v>
      </c>
      <c r="F1268" s="70">
        <v>1677.6980638492046</v>
      </c>
      <c r="G1268" s="70">
        <v>1480.0566152592542</v>
      </c>
      <c r="H1268" s="70">
        <v>1305.1427390772358</v>
      </c>
      <c r="I1268" s="70">
        <v>1205.4701809038547</v>
      </c>
      <c r="J1268" s="70">
        <v>1268.0580977549043</v>
      </c>
      <c r="K1268" s="69">
        <v>866.92149630164795</v>
      </c>
      <c r="L1268" s="69">
        <v>691.43914343418805</v>
      </c>
      <c r="M1268" s="265">
        <v>989.07672368481542</v>
      </c>
      <c r="N1268" s="70">
        <v>1135.525929757544</v>
      </c>
      <c r="O1268" s="70">
        <v>1126.2267488054065</v>
      </c>
      <c r="P1268" s="70">
        <v>1114.3321471073059</v>
      </c>
      <c r="Q1268" s="70">
        <v>1111.5819385719622</v>
      </c>
      <c r="R1268" s="70">
        <v>1112.0166759751719</v>
      </c>
      <c r="S1268" s="70">
        <v>1114.9358763784776</v>
      </c>
      <c r="T1268" s="265">
        <v>1120.3214124870638</v>
      </c>
      <c r="U1268" s="70">
        <v>1137.4987714591223</v>
      </c>
      <c r="V1268" s="70">
        <v>1125.1728010437471</v>
      </c>
      <c r="W1268" s="70">
        <v>1110.3184432525948</v>
      </c>
      <c r="X1268" s="70">
        <v>1104.6224940416794</v>
      </c>
      <c r="Y1268" s="70">
        <v>1102.1055974701549</v>
      </c>
      <c r="Z1268" s="70">
        <v>1102.0500164645737</v>
      </c>
      <c r="AA1268" s="70">
        <v>1104.4182092720787</v>
      </c>
      <c r="BJ1268" s="275"/>
    </row>
    <row r="1269" spans="1:62" x14ac:dyDescent="0.25">
      <c r="A1269" t="str">
        <f t="shared" si="29"/>
        <v>56. Eet- en drinkgelegenheden</v>
      </c>
      <c r="B1269" s="275">
        <v>56</v>
      </c>
      <c r="C1269" s="5" t="s">
        <v>160</v>
      </c>
      <c r="D1269" s="270"/>
      <c r="E1269" s="70">
        <v>4994.2975266056419</v>
      </c>
      <c r="F1269" s="70">
        <v>5168.2216114752882</v>
      </c>
      <c r="G1269" s="70">
        <v>4879.2520417680307</v>
      </c>
      <c r="H1269" s="70">
        <v>4743.6339846246492</v>
      </c>
      <c r="I1269" s="70">
        <v>4495.4091587552184</v>
      </c>
      <c r="J1269" s="70">
        <v>4668.8243596263228</v>
      </c>
      <c r="K1269" s="69">
        <v>3642.0332359626127</v>
      </c>
      <c r="L1269" s="69">
        <v>3080.9818865666957</v>
      </c>
      <c r="M1269" s="265">
        <v>3838.4553955007564</v>
      </c>
      <c r="N1269" s="70">
        <v>3984.6439875962142</v>
      </c>
      <c r="O1269" s="70">
        <v>3952.0124778266268</v>
      </c>
      <c r="P1269" s="70">
        <v>3910.273445807069</v>
      </c>
      <c r="Q1269" s="70">
        <v>3900.6227618219555</v>
      </c>
      <c r="R1269" s="70">
        <v>3902.1482873379177</v>
      </c>
      <c r="S1269" s="70">
        <v>3912.3919762144055</v>
      </c>
      <c r="T1269" s="265">
        <v>3931.2902184409331</v>
      </c>
      <c r="U1269" s="70">
        <v>3993.7799205205679</v>
      </c>
      <c r="V1269" s="70">
        <v>3950.5032028827018</v>
      </c>
      <c r="W1269" s="70">
        <v>3898.3492688591659</v>
      </c>
      <c r="X1269" s="70">
        <v>3878.3506823484499</v>
      </c>
      <c r="Y1269" s="70">
        <v>3869.513810396063</v>
      </c>
      <c r="Z1269" s="70">
        <v>3869.3186644234934</v>
      </c>
      <c r="AA1269" s="70">
        <v>3877.6334346191584</v>
      </c>
      <c r="BJ1269" s="275"/>
    </row>
    <row r="1270" spans="1:62" x14ac:dyDescent="0.25">
      <c r="A1270" t="str">
        <f t="shared" si="29"/>
        <v>56. Eet- en drinkgelegenheden</v>
      </c>
      <c r="B1270" s="275">
        <v>56</v>
      </c>
      <c r="C1270" s="5" t="s">
        <v>161</v>
      </c>
      <c r="D1270" s="270"/>
      <c r="E1270" s="70">
        <v>3687.6220757531637</v>
      </c>
      <c r="F1270" s="70">
        <v>3918.5861563348376</v>
      </c>
      <c r="G1270" s="70">
        <v>3986.0913083963542</v>
      </c>
      <c r="H1270" s="70">
        <v>4080.1156656282901</v>
      </c>
      <c r="I1270" s="70">
        <v>3901.3169846976534</v>
      </c>
      <c r="J1270" s="70">
        <v>4355.6711582773842</v>
      </c>
      <c r="K1270" s="69">
        <v>3632.4022075229541</v>
      </c>
      <c r="L1270" s="69">
        <v>3160.5778717439912</v>
      </c>
      <c r="M1270" s="265">
        <v>3669.0374314689261</v>
      </c>
      <c r="N1270" s="70">
        <v>3470.0899549969822</v>
      </c>
      <c r="O1270" s="70">
        <v>3441.6722909295477</v>
      </c>
      <c r="P1270" s="70">
        <v>3405.3231977123787</v>
      </c>
      <c r="Q1270" s="70">
        <v>3396.9187476134894</v>
      </c>
      <c r="R1270" s="70">
        <v>3398.2472755285326</v>
      </c>
      <c r="S1270" s="70">
        <v>3407.1681532739649</v>
      </c>
      <c r="T1270" s="265">
        <v>3423.6259850706092</v>
      </c>
      <c r="U1270" s="70">
        <v>3479.3219986396093</v>
      </c>
      <c r="V1270" s="70">
        <v>3441.6199622973772</v>
      </c>
      <c r="W1270" s="70">
        <v>3396.1842263342301</v>
      </c>
      <c r="X1270" s="70">
        <v>3378.7617535457557</v>
      </c>
      <c r="Y1270" s="70">
        <v>3371.0632013984214</v>
      </c>
      <c r="Z1270" s="70">
        <v>3370.8931931133334</v>
      </c>
      <c r="AA1270" s="70">
        <v>3378.1368979321101</v>
      </c>
      <c r="BJ1270" s="275"/>
    </row>
    <row r="1271" spans="1:62" x14ac:dyDescent="0.25">
      <c r="A1271" t="str">
        <f t="shared" si="29"/>
        <v>56. Eet- en drinkgelegenheden</v>
      </c>
      <c r="B1271" s="275">
        <v>56</v>
      </c>
      <c r="C1271" s="5" t="s">
        <v>162</v>
      </c>
      <c r="D1271" s="270"/>
      <c r="E1271" s="70">
        <v>2433.5758146268695</v>
      </c>
      <c r="F1271" s="70">
        <v>2580.790113193631</v>
      </c>
      <c r="G1271" s="70">
        <v>2531.9238173538092</v>
      </c>
      <c r="H1271" s="70">
        <v>2561.5253662347122</v>
      </c>
      <c r="I1271" s="70">
        <v>2536.8639309338237</v>
      </c>
      <c r="J1271" s="70">
        <v>2906.237727652504</v>
      </c>
      <c r="K1271" s="69">
        <v>2485.085092993314</v>
      </c>
      <c r="L1271" s="69">
        <v>2123.972884355283</v>
      </c>
      <c r="M1271" s="265">
        <v>2574.2006414954394</v>
      </c>
      <c r="N1271" s="70">
        <v>2613.3806318369243</v>
      </c>
      <c r="O1271" s="70">
        <v>2597.9909730589584</v>
      </c>
      <c r="P1271" s="70">
        <v>2579.7533458191015</v>
      </c>
      <c r="Q1271" s="70">
        <v>2542.3204566873005</v>
      </c>
      <c r="R1271" s="70">
        <v>2468.3065853167418</v>
      </c>
      <c r="S1271" s="70">
        <v>2436.998954119259</v>
      </c>
      <c r="T1271" s="265">
        <v>2428.3884998615504</v>
      </c>
      <c r="U1271" s="70">
        <v>2621.5065279083815</v>
      </c>
      <c r="V1271" s="70">
        <v>2599.1145472669291</v>
      </c>
      <c r="W1271" s="70">
        <v>2573.9818103640055</v>
      </c>
      <c r="X1271" s="70">
        <v>2529.863493127506</v>
      </c>
      <c r="Y1271" s="70">
        <v>2449.6577105178553</v>
      </c>
      <c r="Z1271" s="70">
        <v>2412.1324580843307</v>
      </c>
      <c r="AA1271" s="70">
        <v>2397.1956683434646</v>
      </c>
      <c r="BJ1271" s="275"/>
    </row>
    <row r="1272" spans="1:62" x14ac:dyDescent="0.25">
      <c r="A1272" t="str">
        <f t="shared" si="29"/>
        <v>56. Eet- en drinkgelegenheden</v>
      </c>
      <c r="B1272" s="275">
        <v>56</v>
      </c>
      <c r="C1272" s="5" t="s">
        <v>163</v>
      </c>
      <c r="D1272" s="270"/>
      <c r="E1272" s="70">
        <v>1892.7301939295889</v>
      </c>
      <c r="F1272" s="70">
        <v>1994.4594740485402</v>
      </c>
      <c r="G1272" s="70">
        <v>1961.846365055002</v>
      </c>
      <c r="H1272" s="70">
        <v>2028.1849850623801</v>
      </c>
      <c r="I1272" s="70">
        <v>1974.2000084719436</v>
      </c>
      <c r="J1272" s="70">
        <v>2275.6048356831179</v>
      </c>
      <c r="K1272" s="69">
        <v>1937.235787875587</v>
      </c>
      <c r="L1272" s="69">
        <v>1600.0164580190769</v>
      </c>
      <c r="M1272" s="265">
        <v>1967.3715722130514</v>
      </c>
      <c r="N1272" s="70">
        <v>1970.6877296626067</v>
      </c>
      <c r="O1272" s="70">
        <v>1980.4107600261391</v>
      </c>
      <c r="P1272" s="70">
        <v>1990.2370915766107</v>
      </c>
      <c r="Q1272" s="70">
        <v>2033.3362837901823</v>
      </c>
      <c r="R1272" s="70">
        <v>2093.1788185874843</v>
      </c>
      <c r="S1272" s="70">
        <v>2115.9638966610009</v>
      </c>
      <c r="T1272" s="265">
        <v>2103.5034223009288</v>
      </c>
      <c r="U1272" s="70">
        <v>1977.4671836524562</v>
      </c>
      <c r="V1272" s="70">
        <v>1981.9206228998589</v>
      </c>
      <c r="W1272" s="70">
        <v>1986.4393155720165</v>
      </c>
      <c r="X1272" s="70">
        <v>2024.0405254866657</v>
      </c>
      <c r="Y1272" s="70">
        <v>2078.0492277115582</v>
      </c>
      <c r="Z1272" s="70">
        <v>2095.0638363126618</v>
      </c>
      <c r="AA1272" s="70">
        <v>2077.1685427606913</v>
      </c>
      <c r="BJ1272" s="275"/>
    </row>
    <row r="1273" spans="1:62" x14ac:dyDescent="0.25">
      <c r="A1273" t="str">
        <f t="shared" si="29"/>
        <v>56. Eet- en drinkgelegenheden</v>
      </c>
      <c r="B1273" s="275">
        <v>56</v>
      </c>
      <c r="C1273" s="5" t="s">
        <v>164</v>
      </c>
      <c r="D1273" s="270"/>
      <c r="E1273" s="70">
        <v>1713.7853744148033</v>
      </c>
      <c r="F1273" s="70">
        <v>1794.0461800299624</v>
      </c>
      <c r="G1273" s="70">
        <v>1715.7802903350776</v>
      </c>
      <c r="H1273" s="70">
        <v>1720.641811551609</v>
      </c>
      <c r="I1273" s="70">
        <v>1656.5155120586935</v>
      </c>
      <c r="J1273" s="70">
        <v>1920.0116359524873</v>
      </c>
      <c r="K1273" s="69">
        <v>1592.2476254299456</v>
      </c>
      <c r="L1273" s="69">
        <v>1307.7692069583418</v>
      </c>
      <c r="M1273" s="265">
        <v>1650.6002503006314</v>
      </c>
      <c r="N1273" s="70">
        <v>1658.2391682187733</v>
      </c>
      <c r="O1273" s="70">
        <v>1662.5185225923804</v>
      </c>
      <c r="P1273" s="70">
        <v>1652.3238517955335</v>
      </c>
      <c r="Q1273" s="70">
        <v>1646.4082328450759</v>
      </c>
      <c r="R1273" s="70">
        <v>1637.3831814087541</v>
      </c>
      <c r="S1273" s="70">
        <v>1632.3948455683276</v>
      </c>
      <c r="T1273" s="265">
        <v>1640.4487977038332</v>
      </c>
      <c r="U1273" s="70">
        <v>1664.4083926102332</v>
      </c>
      <c r="V1273" s="70">
        <v>1664.2506198941924</v>
      </c>
      <c r="W1273" s="70">
        <v>1649.6313967581571</v>
      </c>
      <c r="X1273" s="70">
        <v>1639.3390256520172</v>
      </c>
      <c r="Y1273" s="70">
        <v>1626.0020195052698</v>
      </c>
      <c r="Z1273" s="70">
        <v>1616.7224803338634</v>
      </c>
      <c r="AA1273" s="70">
        <v>1620.363489097798</v>
      </c>
      <c r="BJ1273" s="275"/>
    </row>
    <row r="1274" spans="1:62" x14ac:dyDescent="0.25">
      <c r="A1274" t="str">
        <f t="shared" si="29"/>
        <v>56. Eet- en drinkgelegenheden</v>
      </c>
      <c r="B1274" s="275">
        <v>56</v>
      </c>
      <c r="C1274" s="5" t="s">
        <v>165</v>
      </c>
      <c r="D1274" s="270"/>
      <c r="E1274" s="70">
        <v>1386.7674311803542</v>
      </c>
      <c r="F1274" s="70">
        <v>1506.6756155747405</v>
      </c>
      <c r="G1274" s="70">
        <v>1479.0059180791804</v>
      </c>
      <c r="H1274" s="70">
        <v>1547.5630335671658</v>
      </c>
      <c r="I1274" s="70">
        <v>1511.3223472558461</v>
      </c>
      <c r="J1274" s="70">
        <v>1812.3307580064861</v>
      </c>
      <c r="K1274" s="69">
        <v>1470.9774233604999</v>
      </c>
      <c r="L1274" s="69">
        <v>1142.9582317635</v>
      </c>
      <c r="M1274" s="265">
        <v>1387.1235622455249</v>
      </c>
      <c r="N1274" s="70">
        <v>1364.8615828643619</v>
      </c>
      <c r="O1274" s="70">
        <v>1336.1027966846357</v>
      </c>
      <c r="P1274" s="70">
        <v>1352.4963197778741</v>
      </c>
      <c r="Q1274" s="70">
        <v>1343.0309333204473</v>
      </c>
      <c r="R1274" s="70">
        <v>1362.0521310164947</v>
      </c>
      <c r="S1274" s="70">
        <v>1361.3648308251056</v>
      </c>
      <c r="T1274" s="265">
        <v>1364.878052955253</v>
      </c>
      <c r="U1274" s="70">
        <v>1370.402205153395</v>
      </c>
      <c r="V1274" s="70">
        <v>1337.946719387312</v>
      </c>
      <c r="W1274" s="70">
        <v>1350.7486585401923</v>
      </c>
      <c r="X1274" s="70">
        <v>1337.7161659116464</v>
      </c>
      <c r="Y1274" s="70">
        <v>1353.0417472740223</v>
      </c>
      <c r="Z1274" s="70">
        <v>1348.7501330098278</v>
      </c>
      <c r="AA1274" s="70">
        <v>1348.6222821934696</v>
      </c>
      <c r="BJ1274" s="275"/>
    </row>
    <row r="1275" spans="1:62" x14ac:dyDescent="0.25">
      <c r="A1275" t="str">
        <f t="shared" si="29"/>
        <v>56. Eet- en drinkgelegenheden</v>
      </c>
      <c r="B1275" s="275">
        <v>56</v>
      </c>
      <c r="C1275" s="5" t="s">
        <v>166</v>
      </c>
      <c r="D1275" s="266"/>
      <c r="E1275" s="70">
        <v>1056.9194812339945</v>
      </c>
      <c r="F1275" s="70">
        <v>1168.4453625352867</v>
      </c>
      <c r="G1275" s="70">
        <v>1189.787760660583</v>
      </c>
      <c r="H1275" s="70">
        <v>1252.6995556523477</v>
      </c>
      <c r="I1275" s="70">
        <v>1222.8842389581059</v>
      </c>
      <c r="J1275" s="70">
        <v>1469.787714237119</v>
      </c>
      <c r="K1275" s="69">
        <v>1211.9201673399843</v>
      </c>
      <c r="L1275" s="69">
        <v>986.65445622584764</v>
      </c>
      <c r="M1275" s="265">
        <v>1248.0253974353061</v>
      </c>
      <c r="N1275" s="70">
        <v>1266.647527228688</v>
      </c>
      <c r="O1275" s="70">
        <v>1269.2048540821415</v>
      </c>
      <c r="P1275" s="70">
        <v>1225.7128298995535</v>
      </c>
      <c r="Q1275" s="70">
        <v>1184.2507860682626</v>
      </c>
      <c r="R1275" s="70">
        <v>1149.9942478503103</v>
      </c>
      <c r="S1275" s="70">
        <v>1124.9315020133729</v>
      </c>
      <c r="T1275" s="265">
        <v>1100.856530695326</v>
      </c>
      <c r="U1275" s="70">
        <v>1272.3415126420614</v>
      </c>
      <c r="V1275" s="70">
        <v>1271.508151671452</v>
      </c>
      <c r="W1275" s="70">
        <v>1224.660367201184</v>
      </c>
      <c r="X1275" s="70">
        <v>1180.0763857330494</v>
      </c>
      <c r="Y1275" s="70">
        <v>1142.8825799656518</v>
      </c>
      <c r="Z1275" s="70">
        <v>1114.9914335258861</v>
      </c>
      <c r="AA1275" s="70">
        <v>1088.2174408662343</v>
      </c>
      <c r="BJ1275" s="275"/>
    </row>
    <row r="1276" spans="1:62" x14ac:dyDescent="0.25">
      <c r="A1276" t="str">
        <f t="shared" si="29"/>
        <v>56. Eet- en drinkgelegenheden</v>
      </c>
      <c r="B1276" s="275">
        <v>56</v>
      </c>
      <c r="C1276" s="5" t="s">
        <v>167</v>
      </c>
      <c r="D1276" s="266"/>
      <c r="E1276" s="70">
        <v>699.95911879060338</v>
      </c>
      <c r="F1276" s="70">
        <v>776.55251114415819</v>
      </c>
      <c r="G1276" s="70">
        <v>778.6410259735718</v>
      </c>
      <c r="H1276" s="70">
        <v>840.21898272945407</v>
      </c>
      <c r="I1276" s="70">
        <v>844.34717617409774</v>
      </c>
      <c r="J1276" s="70">
        <v>1106.5028493277498</v>
      </c>
      <c r="K1276" s="69">
        <v>925.31461487883053</v>
      </c>
      <c r="L1276" s="69">
        <v>726.56590374523341</v>
      </c>
      <c r="M1276" s="265">
        <v>967.60066941004482</v>
      </c>
      <c r="N1276" s="70">
        <v>972.07185516950915</v>
      </c>
      <c r="O1276" s="70">
        <v>975.52486924284665</v>
      </c>
      <c r="P1276" s="70">
        <v>992.75950175957848</v>
      </c>
      <c r="Q1276" s="70">
        <v>1008.2268217071056</v>
      </c>
      <c r="R1276" s="70">
        <v>1016.1497594685386</v>
      </c>
      <c r="S1276" s="70">
        <v>1024.7566187306286</v>
      </c>
      <c r="T1276" s="265">
        <v>1026.4608997866621</v>
      </c>
      <c r="U1276" s="70">
        <v>977.09396422594261</v>
      </c>
      <c r="V1276" s="70">
        <v>977.94811489054882</v>
      </c>
      <c r="W1276" s="70">
        <v>992.56973275240159</v>
      </c>
      <c r="X1276" s="70">
        <v>1005.3440894115322</v>
      </c>
      <c r="Y1276" s="70">
        <v>1010.5404631904183</v>
      </c>
      <c r="Z1276" s="70">
        <v>1016.3802750551289</v>
      </c>
      <c r="AA1276" s="70">
        <v>1015.3538355307572</v>
      </c>
      <c r="BJ1276" s="275"/>
    </row>
    <row r="1277" spans="1:62" x14ac:dyDescent="0.25">
      <c r="A1277" t="str">
        <f t="shared" si="29"/>
        <v>56. Eet- en drinkgelegenheden</v>
      </c>
      <c r="B1277" s="275">
        <v>56</v>
      </c>
      <c r="C1277" s="5" t="s">
        <v>168</v>
      </c>
      <c r="D1277" s="266"/>
      <c r="E1277" s="70">
        <v>437.07806051275827</v>
      </c>
      <c r="F1277" s="70">
        <v>510.06575574810705</v>
      </c>
      <c r="G1277" s="70">
        <v>533.18519141250522</v>
      </c>
      <c r="H1277" s="70">
        <v>606.20940287063013</v>
      </c>
      <c r="I1277" s="70">
        <v>664.88745192917804</v>
      </c>
      <c r="J1277" s="70">
        <v>892.52960415358098</v>
      </c>
      <c r="K1277" s="69">
        <v>734.12994425036993</v>
      </c>
      <c r="L1277" s="69">
        <v>663.15782842772694</v>
      </c>
      <c r="M1277" s="265">
        <v>931.47667801051114</v>
      </c>
      <c r="N1277" s="70">
        <v>966.3243038545013</v>
      </c>
      <c r="O1277" s="70">
        <v>983.60580734848736</v>
      </c>
      <c r="P1277" s="70">
        <v>988.57258322504674</v>
      </c>
      <c r="Q1277" s="70">
        <v>1012.4288256235293</v>
      </c>
      <c r="R1277" s="70">
        <v>1018.6173186549619</v>
      </c>
      <c r="S1277" s="70">
        <v>1015.9685813804475</v>
      </c>
      <c r="T1277" s="265">
        <v>1019.5968465500172</v>
      </c>
      <c r="U1277" s="70">
        <v>970.5573157199359</v>
      </c>
      <c r="V1277" s="70">
        <v>985.2782051181872</v>
      </c>
      <c r="W1277" s="70">
        <v>987.61086811570408</v>
      </c>
      <c r="X1277" s="70">
        <v>1008.7447964364831</v>
      </c>
      <c r="Y1277" s="70">
        <v>1012.202413228964</v>
      </c>
      <c r="Z1277" s="70">
        <v>1006.8762505230301</v>
      </c>
      <c r="AA1277" s="70">
        <v>1007.7755323261151</v>
      </c>
      <c r="BJ1277" s="275"/>
    </row>
    <row r="1278" spans="1:62" x14ac:dyDescent="0.25">
      <c r="A1278" t="str">
        <f t="shared" si="29"/>
        <v>56. Eet- en drinkgelegenheden</v>
      </c>
      <c r="B1278" s="275">
        <v>56</v>
      </c>
      <c r="C1278" s="99" t="s">
        <v>169</v>
      </c>
      <c r="D1278" s="266"/>
      <c r="E1278" s="70">
        <v>250.29302546288321</v>
      </c>
      <c r="F1278" s="70">
        <v>308.54833572759247</v>
      </c>
      <c r="G1278" s="70">
        <v>331.45540479245477</v>
      </c>
      <c r="H1278" s="70">
        <v>378.66585665112507</v>
      </c>
      <c r="I1278" s="70">
        <v>487.59381903564997</v>
      </c>
      <c r="J1278" s="70">
        <v>749.52544821105482</v>
      </c>
      <c r="K1278" s="69">
        <v>566.7290002283753</v>
      </c>
      <c r="L1278" s="69">
        <v>617.89132133736075</v>
      </c>
      <c r="M1278" s="265">
        <v>1050.9945126133116</v>
      </c>
      <c r="N1278" s="70">
        <v>1189.2741232994015</v>
      </c>
      <c r="O1278" s="70">
        <v>1331.6797715974508</v>
      </c>
      <c r="P1278" s="70">
        <v>1505.1852188017822</v>
      </c>
      <c r="Q1278" s="70">
        <v>1622.9080491597838</v>
      </c>
      <c r="R1278" s="70">
        <v>1735.5841877063042</v>
      </c>
      <c r="S1278" s="70">
        <v>1851.1814888350668</v>
      </c>
      <c r="T1278" s="265">
        <v>1952.6262920193969</v>
      </c>
      <c r="U1278" s="70">
        <v>1193.7578069519241</v>
      </c>
      <c r="V1278" s="70">
        <v>1333.1332643397634</v>
      </c>
      <c r="W1278" s="70">
        <v>1502.8070161658056</v>
      </c>
      <c r="X1278" s="70">
        <v>1616.0198473366261</v>
      </c>
      <c r="Y1278" s="70">
        <v>1723.6058829880203</v>
      </c>
      <c r="Z1278" s="70">
        <v>1833.4994698120902</v>
      </c>
      <c r="AA1278" s="70">
        <v>1928.8143548779351</v>
      </c>
      <c r="AB1278" s="17"/>
      <c r="BJ1278" s="275"/>
    </row>
    <row r="1279" spans="1:62" x14ac:dyDescent="0.25">
      <c r="A1279" t="str">
        <f t="shared" si="29"/>
        <v>56. Eet- en drinkgelegenheden</v>
      </c>
      <c r="B1279" s="275">
        <v>56</v>
      </c>
      <c r="C1279" s="99" t="s">
        <v>26</v>
      </c>
      <c r="D1279" s="270"/>
      <c r="E1279" s="70">
        <v>1387.3302047662448</v>
      </c>
      <c r="F1279" s="70">
        <v>1595.1666026198577</v>
      </c>
      <c r="G1279" s="70">
        <v>1643.281622178532</v>
      </c>
      <c r="H1279" s="70">
        <v>1825.0942422512094</v>
      </c>
      <c r="I1279" s="70">
        <v>1996.8284471389256</v>
      </c>
      <c r="J1279" s="70">
        <v>2748.5579016923857</v>
      </c>
      <c r="K1279" s="69">
        <v>2226.1735593575759</v>
      </c>
      <c r="L1279" s="69">
        <v>2007.6150535103211</v>
      </c>
      <c r="M1279" s="265">
        <v>2950.0718600338678</v>
      </c>
      <c r="N1279" s="70">
        <v>3127.6702823234118</v>
      </c>
      <c r="O1279" s="70">
        <v>3290.8104481887849</v>
      </c>
      <c r="P1279" s="70">
        <v>3486.5173037864074</v>
      </c>
      <c r="Q1279" s="70">
        <v>3643.5636964904188</v>
      </c>
      <c r="R1279" s="70">
        <v>3770.351265829805</v>
      </c>
      <c r="S1279" s="70">
        <v>3891.9066889461428</v>
      </c>
      <c r="T1279" s="265">
        <v>3998.6840383560766</v>
      </c>
      <c r="U1279" s="70">
        <v>3141.4090868978028</v>
      </c>
      <c r="V1279" s="70">
        <v>3296.3595843484991</v>
      </c>
      <c r="W1279" s="70">
        <v>3482.9876170339112</v>
      </c>
      <c r="X1279" s="70">
        <v>3630.1087331846411</v>
      </c>
      <c r="Y1279" s="70">
        <v>3746.3487594074027</v>
      </c>
      <c r="Z1279" s="70">
        <v>3856.7559953902492</v>
      </c>
      <c r="AA1279" s="70">
        <v>3951.9437227348071</v>
      </c>
      <c r="BJ1279" s="275"/>
    </row>
    <row r="1280" spans="1:62" x14ac:dyDescent="0.25">
      <c r="A1280" t="str">
        <f t="shared" si="29"/>
        <v>56. Eet- en drinkgelegenheden</v>
      </c>
      <c r="B1280" s="275">
        <v>56</v>
      </c>
      <c r="C1280" s="99" t="s">
        <v>19</v>
      </c>
      <c r="D1280" s="270"/>
      <c r="E1280" s="70">
        <v>20334.649984831671</v>
      </c>
      <c r="F1280" s="70">
        <v>21404.089179661343</v>
      </c>
      <c r="G1280" s="70">
        <v>20867.025739085821</v>
      </c>
      <c r="H1280" s="70">
        <v>21064.601383649602</v>
      </c>
      <c r="I1280" s="70">
        <v>20500.810809174065</v>
      </c>
      <c r="J1280" s="70">
        <v>23425.084188882709</v>
      </c>
      <c r="K1280" s="69">
        <v>19064.996596144119</v>
      </c>
      <c r="L1280" s="69">
        <v>16101.985192577245</v>
      </c>
      <c r="M1280" s="265">
        <v>20273.962834378319</v>
      </c>
      <c r="N1280" s="70">
        <v>20591.746794485505</v>
      </c>
      <c r="O1280" s="70">
        <v>20656.949872194618</v>
      </c>
      <c r="P1280" s="70">
        <v>20716.969533281834</v>
      </c>
      <c r="Q1280" s="70">
        <v>20802.033837209099</v>
      </c>
      <c r="R1280" s="70">
        <v>20893.678468851209</v>
      </c>
      <c r="S1280" s="70">
        <v>20998.056724000056</v>
      </c>
      <c r="T1280" s="265">
        <v>21111.996957871575</v>
      </c>
      <c r="U1280" s="70">
        <v>20658.135599483634</v>
      </c>
      <c r="V1280" s="70">
        <v>20668.396211692067</v>
      </c>
      <c r="W1280" s="70">
        <v>20673.301103915463</v>
      </c>
      <c r="X1280" s="70">
        <v>20702.879259031411</v>
      </c>
      <c r="Y1280" s="70">
        <v>20738.664653646396</v>
      </c>
      <c r="Z1280" s="70">
        <v>20786.678210658218</v>
      </c>
      <c r="AA1280" s="70">
        <v>20843.699687819812</v>
      </c>
      <c r="BJ1280" s="275"/>
    </row>
    <row r="1281" spans="1:62" x14ac:dyDescent="0.25">
      <c r="A1281" t="str">
        <f t="shared" si="29"/>
        <v>56. Eet- en drinkgelegenheden</v>
      </c>
      <c r="B1281" s="275">
        <v>56</v>
      </c>
      <c r="C1281" s="99" t="s">
        <v>20</v>
      </c>
      <c r="D1281" s="270"/>
      <c r="E1281" s="267">
        <v>6.8224936539409489E-2</v>
      </c>
      <c r="F1281" s="267">
        <v>7.4526254737137879E-2</v>
      </c>
      <c r="G1281" s="267">
        <v>7.875016031156358E-2</v>
      </c>
      <c r="H1281" s="267">
        <v>8.6642714429329401E-2</v>
      </c>
      <c r="I1281" s="267">
        <v>9.7402413286275955E-2</v>
      </c>
      <c r="J1281" s="267">
        <v>0.11733396044727222</v>
      </c>
      <c r="K1281" s="333">
        <v>0.11676758231406228</v>
      </c>
      <c r="L1281" s="333">
        <v>0.12468121349632089</v>
      </c>
      <c r="M1281" s="268">
        <v>0.14551037131386399</v>
      </c>
      <c r="N1281" s="267">
        <v>0.15188950765269732</v>
      </c>
      <c r="O1281" s="267">
        <v>0.15930766490450729</v>
      </c>
      <c r="P1281" s="267">
        <v>0.16829282382181013</v>
      </c>
      <c r="Q1281" s="267">
        <v>0.17515420487265473</v>
      </c>
      <c r="R1281" s="267">
        <v>0.18045416327482661</v>
      </c>
      <c r="S1281" s="267">
        <v>0.18534604130761431</v>
      </c>
      <c r="T1281" s="268">
        <v>0.18940340159840605</v>
      </c>
      <c r="U1281" s="267">
        <v>0.15206643754319846</v>
      </c>
      <c r="V1281" s="267">
        <v>0.15948792303893206</v>
      </c>
      <c r="W1281" s="267">
        <v>0.16847757402296257</v>
      </c>
      <c r="X1281" s="267">
        <v>0.17534318235474636</v>
      </c>
      <c r="Y1281" s="267">
        <v>0.18064561156538578</v>
      </c>
      <c r="Z1281" s="267">
        <v>0.18553979410778224</v>
      </c>
      <c r="AA1281" s="267">
        <v>0.18959895709129596</v>
      </c>
      <c r="BJ1281" s="275"/>
    </row>
    <row r="1282" spans="1:62" x14ac:dyDescent="0.25">
      <c r="A1282" t="str">
        <f t="shared" si="29"/>
        <v>56. Eet- en drinkgelegenheden</v>
      </c>
      <c r="B1282" s="275">
        <v>56</v>
      </c>
      <c r="C1282" s="99" t="s">
        <v>29</v>
      </c>
      <c r="D1282" s="270"/>
      <c r="E1282" s="70">
        <v>20334.649984831671</v>
      </c>
      <c r="F1282" s="70">
        <v>21260.089179661343</v>
      </c>
      <c r="G1282" s="70">
        <v>20867.025739085821</v>
      </c>
      <c r="H1282" s="70">
        <v>21064.601383649602</v>
      </c>
      <c r="I1282" s="70">
        <v>20500.810809174065</v>
      </c>
      <c r="J1282" s="70">
        <v>18722.084188882709</v>
      </c>
      <c r="K1282" s="69">
        <v>18576.996596144119</v>
      </c>
      <c r="L1282" s="69">
        <v>16101.985192577245</v>
      </c>
      <c r="M1282" s="265">
        <v>20273.962834378319</v>
      </c>
      <c r="N1282" s="70">
        <v>20591.746794485505</v>
      </c>
      <c r="O1282" s="70">
        <v>20656.949872194618</v>
      </c>
      <c r="P1282" s="70">
        <v>20716.969533281834</v>
      </c>
      <c r="Q1282" s="70">
        <v>20802.033837209099</v>
      </c>
      <c r="R1282" s="70">
        <v>20893.678468851209</v>
      </c>
      <c r="S1282" s="70">
        <v>20998.056724000056</v>
      </c>
      <c r="T1282" s="265">
        <v>21111.996957871575</v>
      </c>
      <c r="U1282" s="70">
        <v>20658.135599483634</v>
      </c>
      <c r="V1282" s="70">
        <v>20668.396211692067</v>
      </c>
      <c r="W1282" s="70">
        <v>20673.301103915463</v>
      </c>
      <c r="X1282" s="70">
        <v>20702.879259031411</v>
      </c>
      <c r="Y1282" s="70">
        <v>20738.664653646396</v>
      </c>
      <c r="Z1282" s="70">
        <v>20786.678210658218</v>
      </c>
      <c r="AA1282" s="70">
        <v>20843.699687819812</v>
      </c>
      <c r="BJ1282" s="275"/>
    </row>
    <row r="1283" spans="1:62" x14ac:dyDescent="0.25">
      <c r="A1283" t="str">
        <f t="shared" ref="A1283:A1346" si="30">VLOOKUP(B1283,$AU$3:$AV$70,2)</f>
        <v>59. Productie films/video- en televisieprogramma's, maken geluidsopnamen en uitgeverijen muziekopnamen</v>
      </c>
      <c r="B1283" s="275">
        <v>59</v>
      </c>
      <c r="C1283" s="5" t="s">
        <v>25</v>
      </c>
      <c r="D1283" s="70">
        <v>2291</v>
      </c>
      <c r="E1283" s="70">
        <v>2277</v>
      </c>
      <c r="F1283" s="70">
        <v>2271</v>
      </c>
      <c r="G1283" s="70">
        <v>2275</v>
      </c>
      <c r="H1283" s="70">
        <v>2236</v>
      </c>
      <c r="I1283" s="70">
        <v>2219</v>
      </c>
      <c r="J1283" s="70">
        <v>2223</v>
      </c>
      <c r="K1283" s="69">
        <v>2274</v>
      </c>
      <c r="L1283" s="69">
        <v>2487</v>
      </c>
      <c r="M1283" s="265">
        <v>2583.2660201910321</v>
      </c>
      <c r="N1283" s="70">
        <v>2617.9594404295026</v>
      </c>
      <c r="O1283" s="70">
        <v>2653.1187954181828</v>
      </c>
      <c r="P1283" s="70">
        <v>2688.7503426891949</v>
      </c>
      <c r="Q1283" s="70">
        <v>2724.8604238136872</v>
      </c>
      <c r="R1283" s="70">
        <v>2761.4554655305119</v>
      </c>
      <c r="S1283" s="70">
        <v>2798.541980890006</v>
      </c>
      <c r="T1283" s="265">
        <v>2836.1265704131688</v>
      </c>
      <c r="U1283" s="70">
        <v>2593.2557605580901</v>
      </c>
      <c r="V1283" s="70">
        <v>2603.2841322204986</v>
      </c>
      <c r="W1283" s="70">
        <v>2613.3512845692312</v>
      </c>
      <c r="X1283" s="70">
        <v>2623.4573675729603</v>
      </c>
      <c r="Y1283" s="70">
        <v>2633.602531780306</v>
      </c>
      <c r="Z1283" s="70">
        <v>2643.7869283220789</v>
      </c>
      <c r="AA1283" s="70">
        <v>2654.0107089135195</v>
      </c>
      <c r="BJ1283" s="275"/>
    </row>
    <row r="1284" spans="1:62" x14ac:dyDescent="0.25">
      <c r="A1284" t="str">
        <f t="shared" si="30"/>
        <v>59. Productie films/video- en televisieprogramma's, maken geluidsopnamen en uitgeverijen muziekopnamen</v>
      </c>
      <c r="B1284" s="275">
        <v>59</v>
      </c>
      <c r="C1284" s="5" t="s">
        <v>154</v>
      </c>
      <c r="D1284" s="266"/>
      <c r="E1284" s="70">
        <v>-14</v>
      </c>
      <c r="F1284" s="70">
        <v>-6</v>
      </c>
      <c r="G1284" s="70">
        <v>4</v>
      </c>
      <c r="H1284" s="70">
        <v>-39</v>
      </c>
      <c r="I1284" s="70">
        <v>-17</v>
      </c>
      <c r="J1284" s="70">
        <v>4</v>
      </c>
      <c r="K1284" s="69">
        <v>51</v>
      </c>
      <c r="L1284" s="69">
        <v>213</v>
      </c>
      <c r="M1284" s="265">
        <v>96.266020191032112</v>
      </c>
      <c r="N1284" s="70">
        <v>34.69342023847048</v>
      </c>
      <c r="O1284" s="70">
        <v>35.159354988680207</v>
      </c>
      <c r="P1284" s="70">
        <v>35.631547271012096</v>
      </c>
      <c r="Q1284" s="70">
        <v>36.110081124492353</v>
      </c>
      <c r="R1284" s="70">
        <v>36.595041716824653</v>
      </c>
      <c r="S1284" s="70">
        <v>37.086515359494115</v>
      </c>
      <c r="T1284" s="265">
        <v>37.584589523162776</v>
      </c>
      <c r="U1284" s="70">
        <v>9.9897403670579479</v>
      </c>
      <c r="V1284" s="70">
        <v>10.028371662408517</v>
      </c>
      <c r="W1284" s="70">
        <v>10.067152348732634</v>
      </c>
      <c r="X1284" s="70">
        <v>10.106083003729054</v>
      </c>
      <c r="Y1284" s="70">
        <v>10.145164207345715</v>
      </c>
      <c r="Z1284" s="70">
        <v>10.184396541772912</v>
      </c>
      <c r="AA1284" s="70">
        <v>10.223780591440573</v>
      </c>
      <c r="BJ1284" s="275"/>
    </row>
    <row r="1285" spans="1:62" x14ac:dyDescent="0.25">
      <c r="A1285" t="str">
        <f t="shared" si="30"/>
        <v>59. Productie films/video- en televisieprogramma's, maken geluidsopnamen en uitgeverijen muziekopnamen</v>
      </c>
      <c r="B1285" s="275">
        <v>59</v>
      </c>
      <c r="C1285" s="5" t="s">
        <v>155</v>
      </c>
      <c r="D1285" s="266"/>
      <c r="E1285" s="267">
        <v>0.99388913138367529</v>
      </c>
      <c r="F1285" s="267">
        <v>0.997364953886693</v>
      </c>
      <c r="G1285" s="267">
        <v>1.0017613386173492</v>
      </c>
      <c r="H1285" s="267">
        <v>0.98285714285714287</v>
      </c>
      <c r="I1285" s="267">
        <v>0.99239713774597493</v>
      </c>
      <c r="J1285" s="267">
        <v>1.0018026137899956</v>
      </c>
      <c r="K1285" s="333">
        <v>1.0229419703103915</v>
      </c>
      <c r="L1285" s="333">
        <v>1.0936675461741425</v>
      </c>
      <c r="M1285" s="268">
        <v>1.0387076880542951</v>
      </c>
      <c r="N1285" s="267">
        <v>1.0134300610031268</v>
      </c>
      <c r="O1285" s="267">
        <v>1.0134300610031268</v>
      </c>
      <c r="P1285" s="267">
        <v>1.0134300610031282</v>
      </c>
      <c r="Q1285" s="267">
        <v>1.0134300610031262</v>
      </c>
      <c r="R1285" s="267">
        <v>1.013430061003127</v>
      </c>
      <c r="S1285" s="267">
        <v>1.0134300610031273</v>
      </c>
      <c r="T1285" s="268">
        <v>1.0134300610031264</v>
      </c>
      <c r="U1285" s="267">
        <v>1.0038670970349075</v>
      </c>
      <c r="V1285" s="267">
        <v>1.0038670970349066</v>
      </c>
      <c r="W1285" s="267">
        <v>1.003867097034908</v>
      </c>
      <c r="X1285" s="267">
        <v>1.0038670970349073</v>
      </c>
      <c r="Y1285" s="267">
        <v>1.0038670970349068</v>
      </c>
      <c r="Z1285" s="267">
        <v>1.0038670970349077</v>
      </c>
      <c r="AA1285" s="267">
        <v>1.0038670970349071</v>
      </c>
      <c r="BJ1285" s="275"/>
    </row>
    <row r="1286" spans="1:62" x14ac:dyDescent="0.25">
      <c r="A1286" t="str">
        <f t="shared" si="30"/>
        <v>59. Productie films/video- en televisieprogramma's, maken geluidsopnamen en uitgeverijen muziekopnamen</v>
      </c>
      <c r="B1286" s="275">
        <v>59</v>
      </c>
      <c r="C1286" s="5" t="s">
        <v>8</v>
      </c>
      <c r="D1286" s="70">
        <v>27</v>
      </c>
      <c r="E1286" s="70">
        <v>20</v>
      </c>
      <c r="F1286" s="70">
        <v>20</v>
      </c>
      <c r="G1286" s="70">
        <v>7</v>
      </c>
      <c r="H1286" s="70">
        <v>7</v>
      </c>
      <c r="I1286" s="70">
        <v>7</v>
      </c>
      <c r="J1286" s="70">
        <v>4</v>
      </c>
      <c r="K1286" s="69">
        <v>6</v>
      </c>
      <c r="L1286" s="69">
        <v>4</v>
      </c>
      <c r="M1286" s="265">
        <v>13.167097263500491</v>
      </c>
      <c r="N1286" s="70">
        <v>13.118827965020733</v>
      </c>
      <c r="O1286" s="70">
        <v>13.087745215305837</v>
      </c>
      <c r="P1286" s="70">
        <v>13.121230691209634</v>
      </c>
      <c r="Q1286" s="70">
        <v>13.167757458984479</v>
      </c>
      <c r="R1286" s="70">
        <v>13.310819516503816</v>
      </c>
      <c r="S1286" s="70">
        <v>13.429389863576347</v>
      </c>
      <c r="T1286" s="265">
        <v>13.527266764786143</v>
      </c>
      <c r="U1286" s="70">
        <v>12.99503562456994</v>
      </c>
      <c r="V1286" s="70">
        <v>12.841912508550209</v>
      </c>
      <c r="W1286" s="70">
        <v>12.753279669582803</v>
      </c>
      <c r="X1286" s="70">
        <v>12.677732047587867</v>
      </c>
      <c r="Y1286" s="70">
        <v>12.69454040317126</v>
      </c>
      <c r="Z1286" s="70">
        <v>12.686765329628134</v>
      </c>
      <c r="AA1286" s="70">
        <v>12.658641976913682</v>
      </c>
      <c r="BJ1286" s="275"/>
    </row>
    <row r="1287" spans="1:62" x14ac:dyDescent="0.25">
      <c r="A1287" t="str">
        <f t="shared" si="30"/>
        <v>59. Productie films/video- en televisieprogramma's, maken geluidsopnamen en uitgeverijen muziekopnamen</v>
      </c>
      <c r="B1287" s="275">
        <v>59</v>
      </c>
      <c r="C1287" s="5" t="s">
        <v>9</v>
      </c>
      <c r="D1287" s="70">
        <v>248</v>
      </c>
      <c r="E1287" s="70">
        <v>227</v>
      </c>
      <c r="F1287" s="70">
        <v>202</v>
      </c>
      <c r="G1287" s="70">
        <v>213</v>
      </c>
      <c r="H1287" s="70">
        <v>210</v>
      </c>
      <c r="I1287" s="70">
        <v>197</v>
      </c>
      <c r="J1287" s="70">
        <v>158</v>
      </c>
      <c r="K1287" s="69">
        <v>186</v>
      </c>
      <c r="L1287" s="69">
        <v>208</v>
      </c>
      <c r="M1287" s="265">
        <v>238.68591019816085</v>
      </c>
      <c r="N1287" s="70">
        <v>237.81091085611115</v>
      </c>
      <c r="O1287" s="70">
        <v>237.24745983431859</v>
      </c>
      <c r="P1287" s="70">
        <v>237.85446615731973</v>
      </c>
      <c r="Q1287" s="70">
        <v>238.69787785943427</v>
      </c>
      <c r="R1287" s="70">
        <v>241.29122829427016</v>
      </c>
      <c r="S1287" s="70">
        <v>243.44060644855554</v>
      </c>
      <c r="T1287" s="265">
        <v>245.2148651773488</v>
      </c>
      <c r="U1287" s="70">
        <v>235.56687127284135</v>
      </c>
      <c r="V1287" s="70">
        <v>232.7911394932288</v>
      </c>
      <c r="W1287" s="70">
        <v>231.18445204959409</v>
      </c>
      <c r="X1287" s="70">
        <v>229.81496623519575</v>
      </c>
      <c r="Y1287" s="70">
        <v>230.11965887709471</v>
      </c>
      <c r="Z1287" s="70">
        <v>229.97871661257273</v>
      </c>
      <c r="AA1287" s="70">
        <v>229.46891191483724</v>
      </c>
      <c r="BJ1287" s="275"/>
    </row>
    <row r="1288" spans="1:62" x14ac:dyDescent="0.25">
      <c r="A1288" t="str">
        <f t="shared" si="30"/>
        <v>59. Productie films/video- en televisieprogramma's, maken geluidsopnamen en uitgeverijen muziekopnamen</v>
      </c>
      <c r="B1288" s="275">
        <v>59</v>
      </c>
      <c r="C1288" s="5" t="s">
        <v>10</v>
      </c>
      <c r="D1288" s="70">
        <v>543</v>
      </c>
      <c r="E1288" s="70">
        <v>517</v>
      </c>
      <c r="F1288" s="70">
        <v>529</v>
      </c>
      <c r="G1288" s="70">
        <v>570</v>
      </c>
      <c r="H1288" s="70">
        <v>597</v>
      </c>
      <c r="I1288" s="70">
        <v>547</v>
      </c>
      <c r="J1288" s="70">
        <v>546</v>
      </c>
      <c r="K1288" s="69">
        <v>537</v>
      </c>
      <c r="L1288" s="69">
        <v>614</v>
      </c>
      <c r="M1288" s="265">
        <v>645.44594428923972</v>
      </c>
      <c r="N1288" s="70">
        <v>643.07980220689865</v>
      </c>
      <c r="O1288" s="70">
        <v>641.55613800518813</v>
      </c>
      <c r="P1288" s="70">
        <v>643.19758290243306</v>
      </c>
      <c r="Q1288" s="70">
        <v>645.47830681296466</v>
      </c>
      <c r="R1288" s="70">
        <v>652.49115276979489</v>
      </c>
      <c r="S1288" s="70">
        <v>658.30342468511503</v>
      </c>
      <c r="T1288" s="265">
        <v>663.10131199932073</v>
      </c>
      <c r="U1288" s="70">
        <v>637.01155022401667</v>
      </c>
      <c r="V1288" s="70">
        <v>629.50551512501022</v>
      </c>
      <c r="W1288" s="70">
        <v>625.16076811680409</v>
      </c>
      <c r="X1288" s="70">
        <v>621.45745331313071</v>
      </c>
      <c r="Y1288" s="70">
        <v>622.28139231231671</v>
      </c>
      <c r="Z1288" s="70">
        <v>621.90026125628106</v>
      </c>
      <c r="AA1288" s="70">
        <v>620.52166553498432</v>
      </c>
      <c r="BJ1288" s="275"/>
    </row>
    <row r="1289" spans="1:62" x14ac:dyDescent="0.25">
      <c r="A1289" t="str">
        <f t="shared" si="30"/>
        <v>59. Productie films/video- en televisieprogramma's, maken geluidsopnamen en uitgeverijen muziekopnamen</v>
      </c>
      <c r="B1289" s="275">
        <v>59</v>
      </c>
      <c r="C1289" s="5" t="s">
        <v>11</v>
      </c>
      <c r="D1289" s="70">
        <v>483</v>
      </c>
      <c r="E1289" s="70">
        <v>489</v>
      </c>
      <c r="F1289" s="70">
        <v>475</v>
      </c>
      <c r="G1289" s="70">
        <v>432</v>
      </c>
      <c r="H1289" s="70">
        <v>402</v>
      </c>
      <c r="I1289" s="70">
        <v>418</v>
      </c>
      <c r="J1289" s="70">
        <v>411</v>
      </c>
      <c r="K1289" s="69">
        <v>456</v>
      </c>
      <c r="L1289" s="69">
        <v>484</v>
      </c>
      <c r="M1289" s="265">
        <v>505.58061937771691</v>
      </c>
      <c r="N1289" s="70">
        <v>488.00340877065895</v>
      </c>
      <c r="O1289" s="70">
        <v>504.59417249815743</v>
      </c>
      <c r="P1289" s="70">
        <v>507.00202738470966</v>
      </c>
      <c r="Q1289" s="70">
        <v>528.05664468239047</v>
      </c>
      <c r="R1289" s="70">
        <v>538.92380288732932</v>
      </c>
      <c r="S1289" s="70">
        <v>540.27519969845321</v>
      </c>
      <c r="T1289" s="265">
        <v>542.97512422394607</v>
      </c>
      <c r="U1289" s="70">
        <v>483.39849404193762</v>
      </c>
      <c r="V1289" s="70">
        <v>495.11616469790886</v>
      </c>
      <c r="W1289" s="70">
        <v>492.78446515039502</v>
      </c>
      <c r="X1289" s="70">
        <v>508.4055252448394</v>
      </c>
      <c r="Y1289" s="70">
        <v>513.97210979394629</v>
      </c>
      <c r="Z1289" s="70">
        <v>510.39881495903569</v>
      </c>
      <c r="AA1289" s="70">
        <v>508.10912650984608</v>
      </c>
      <c r="BJ1289" s="275"/>
    </row>
    <row r="1290" spans="1:62" x14ac:dyDescent="0.25">
      <c r="A1290" t="str">
        <f t="shared" si="30"/>
        <v>59. Productie films/video- en televisieprogramma's, maken geluidsopnamen en uitgeverijen muziekopnamen</v>
      </c>
      <c r="B1290" s="275">
        <v>59</v>
      </c>
      <c r="C1290" s="5" t="s">
        <v>12</v>
      </c>
      <c r="D1290" s="70">
        <v>323</v>
      </c>
      <c r="E1290" s="70">
        <v>331</v>
      </c>
      <c r="F1290" s="70">
        <v>334</v>
      </c>
      <c r="G1290" s="70">
        <v>342</v>
      </c>
      <c r="H1290" s="70">
        <v>328</v>
      </c>
      <c r="I1290" s="70">
        <v>328</v>
      </c>
      <c r="J1290" s="70">
        <v>335</v>
      </c>
      <c r="K1290" s="69">
        <v>311</v>
      </c>
      <c r="L1290" s="69">
        <v>336</v>
      </c>
      <c r="M1290" s="265">
        <v>324.94784610288048</v>
      </c>
      <c r="N1290" s="70">
        <v>359.88663026504412</v>
      </c>
      <c r="O1290" s="70">
        <v>358.79473258543049</v>
      </c>
      <c r="P1290" s="70">
        <v>395.47344217212861</v>
      </c>
      <c r="Q1290" s="70">
        <v>385.93937528398493</v>
      </c>
      <c r="R1290" s="70">
        <v>403.14766198001291</v>
      </c>
      <c r="S1290" s="70">
        <v>389.13167503595719</v>
      </c>
      <c r="T1290" s="265">
        <v>402.36107377247566</v>
      </c>
      <c r="U1290" s="70">
        <v>356.49065553496553</v>
      </c>
      <c r="V1290" s="70">
        <v>352.05533792041348</v>
      </c>
      <c r="W1290" s="70">
        <v>384.38341102352661</v>
      </c>
      <c r="X1290" s="70">
        <v>371.577013147777</v>
      </c>
      <c r="Y1290" s="70">
        <v>384.48228353662807</v>
      </c>
      <c r="Z1290" s="70">
        <v>367.61329395135988</v>
      </c>
      <c r="AA1290" s="70">
        <v>376.52430952209744</v>
      </c>
      <c r="BJ1290" s="275"/>
    </row>
    <row r="1291" spans="1:62" x14ac:dyDescent="0.25">
      <c r="A1291" t="str">
        <f t="shared" si="30"/>
        <v>59. Productie films/video- en televisieprogramma's, maken geluidsopnamen en uitgeverijen muziekopnamen</v>
      </c>
      <c r="B1291" s="275">
        <v>59</v>
      </c>
      <c r="C1291" s="5" t="s">
        <v>13</v>
      </c>
      <c r="D1291" s="70">
        <v>280</v>
      </c>
      <c r="E1291" s="70">
        <v>258</v>
      </c>
      <c r="F1291" s="70">
        <v>256</v>
      </c>
      <c r="G1291" s="70">
        <v>254</v>
      </c>
      <c r="H1291" s="70">
        <v>236</v>
      </c>
      <c r="I1291" s="70">
        <v>237</v>
      </c>
      <c r="J1291" s="70">
        <v>245</v>
      </c>
      <c r="K1291" s="69">
        <v>251</v>
      </c>
      <c r="L1291" s="69">
        <v>265</v>
      </c>
      <c r="M1291" s="265">
        <v>279.07285606482674</v>
      </c>
      <c r="N1291" s="70">
        <v>276.76560652362537</v>
      </c>
      <c r="O1291" s="70">
        <v>278.48058319891078</v>
      </c>
      <c r="P1291" s="70">
        <v>263.64896144808574</v>
      </c>
      <c r="Q1291" s="70">
        <v>267.92485556904739</v>
      </c>
      <c r="R1291" s="70">
        <v>259.1119188529384</v>
      </c>
      <c r="S1291" s="70">
        <v>286.97194474700336</v>
      </c>
      <c r="T1291" s="265">
        <v>286.10127055620967</v>
      </c>
      <c r="U1291" s="70">
        <v>274.15398128704203</v>
      </c>
      <c r="V1291" s="70">
        <v>273.24976349540606</v>
      </c>
      <c r="W1291" s="70">
        <v>256.25560734901768</v>
      </c>
      <c r="X1291" s="70">
        <v>257.95429011911796</v>
      </c>
      <c r="Y1291" s="70">
        <v>247.11526730142452</v>
      </c>
      <c r="Z1291" s="70">
        <v>271.1028390848046</v>
      </c>
      <c r="AA1291" s="70">
        <v>267.729883359658</v>
      </c>
      <c r="BJ1291" s="275"/>
    </row>
    <row r="1292" spans="1:62" x14ac:dyDescent="0.25">
      <c r="A1292" t="str">
        <f t="shared" si="30"/>
        <v>59. Productie films/video- en televisieprogramma's, maken geluidsopnamen en uitgeverijen muziekopnamen</v>
      </c>
      <c r="B1292" s="275">
        <v>59</v>
      </c>
      <c r="C1292" s="5" t="s">
        <v>14</v>
      </c>
      <c r="D1292" s="70">
        <v>175</v>
      </c>
      <c r="E1292" s="70">
        <v>205</v>
      </c>
      <c r="F1292" s="70">
        <v>206</v>
      </c>
      <c r="G1292" s="70">
        <v>201</v>
      </c>
      <c r="H1292" s="70">
        <v>209</v>
      </c>
      <c r="I1292" s="70">
        <v>215</v>
      </c>
      <c r="J1292" s="70">
        <v>214</v>
      </c>
      <c r="K1292" s="69">
        <v>209</v>
      </c>
      <c r="L1292" s="69">
        <v>211</v>
      </c>
      <c r="M1292" s="265">
        <v>191.1457918252238</v>
      </c>
      <c r="N1292" s="70">
        <v>200.03850768539257</v>
      </c>
      <c r="O1292" s="70">
        <v>208.64219242802406</v>
      </c>
      <c r="P1292" s="70">
        <v>205.24571049439584</v>
      </c>
      <c r="Q1292" s="70">
        <v>211.30978192201655</v>
      </c>
      <c r="R1292" s="70">
        <v>222.53141266193529</v>
      </c>
      <c r="S1292" s="70">
        <v>220.69162248310153</v>
      </c>
      <c r="T1292" s="265">
        <v>222.05913700104838</v>
      </c>
      <c r="U1292" s="70">
        <v>198.15089736588186</v>
      </c>
      <c r="V1292" s="70">
        <v>204.72317703887785</v>
      </c>
      <c r="W1292" s="70">
        <v>199.49012470841248</v>
      </c>
      <c r="X1292" s="70">
        <v>203.44609190942336</v>
      </c>
      <c r="Y1292" s="70">
        <v>212.22840603534098</v>
      </c>
      <c r="Z1292" s="70">
        <v>208.48771635201973</v>
      </c>
      <c r="AA1292" s="70">
        <v>207.80007978523332</v>
      </c>
      <c r="BJ1292" s="275"/>
    </row>
    <row r="1293" spans="1:62" x14ac:dyDescent="0.25">
      <c r="A1293" t="str">
        <f t="shared" si="30"/>
        <v>59. Productie films/video- en televisieprogramma's, maken geluidsopnamen en uitgeverijen muziekopnamen</v>
      </c>
      <c r="B1293" s="275">
        <v>59</v>
      </c>
      <c r="C1293" s="5" t="s">
        <v>15</v>
      </c>
      <c r="D1293" s="70">
        <v>92</v>
      </c>
      <c r="E1293" s="70">
        <v>109</v>
      </c>
      <c r="F1293" s="70">
        <v>120</v>
      </c>
      <c r="G1293" s="70">
        <v>134</v>
      </c>
      <c r="H1293" s="70">
        <v>139</v>
      </c>
      <c r="I1293" s="70">
        <v>147</v>
      </c>
      <c r="J1293" s="70">
        <v>158</v>
      </c>
      <c r="K1293" s="69">
        <v>157</v>
      </c>
      <c r="L1293" s="69">
        <v>178</v>
      </c>
      <c r="M1293" s="265">
        <v>194.18770074503743</v>
      </c>
      <c r="N1293" s="70">
        <v>197.47220519245366</v>
      </c>
      <c r="O1293" s="70">
        <v>188.24372084154888</v>
      </c>
      <c r="P1293" s="70">
        <v>180.64158509403887</v>
      </c>
      <c r="Q1293" s="70">
        <v>173.7950094583077</v>
      </c>
      <c r="R1293" s="70">
        <v>157.5069809085069</v>
      </c>
      <c r="S1293" s="70">
        <v>164.52353634867217</v>
      </c>
      <c r="T1293" s="265">
        <v>171.53709171706427</v>
      </c>
      <c r="U1293" s="70">
        <v>195.60881110573087</v>
      </c>
      <c r="V1293" s="70">
        <v>184.70785865421749</v>
      </c>
      <c r="W1293" s="70">
        <v>175.57595845063508</v>
      </c>
      <c r="X1293" s="70">
        <v>167.32739557084366</v>
      </c>
      <c r="Y1293" s="70">
        <v>150.21454768021243</v>
      </c>
      <c r="Z1293" s="70">
        <v>155.42563869690892</v>
      </c>
      <c r="AA1293" s="70">
        <v>160.5222006458782</v>
      </c>
      <c r="BJ1293" s="275"/>
    </row>
    <row r="1294" spans="1:62" x14ac:dyDescent="0.25">
      <c r="A1294" t="str">
        <f t="shared" si="30"/>
        <v>59. Productie films/video- en televisieprogramma's, maken geluidsopnamen en uitgeverijen muziekopnamen</v>
      </c>
      <c r="B1294" s="275">
        <v>59</v>
      </c>
      <c r="C1294" s="5" t="s">
        <v>16</v>
      </c>
      <c r="D1294" s="70">
        <v>76</v>
      </c>
      <c r="E1294" s="70">
        <v>79</v>
      </c>
      <c r="F1294" s="70">
        <v>78</v>
      </c>
      <c r="G1294" s="70">
        <v>72</v>
      </c>
      <c r="H1294" s="70">
        <v>66</v>
      </c>
      <c r="I1294" s="70">
        <v>65</v>
      </c>
      <c r="J1294" s="70">
        <v>91</v>
      </c>
      <c r="K1294" s="69">
        <v>105</v>
      </c>
      <c r="L1294" s="69">
        <v>118</v>
      </c>
      <c r="M1294" s="265">
        <v>121.84243526192857</v>
      </c>
      <c r="N1294" s="70">
        <v>126.55798141970917</v>
      </c>
      <c r="O1294" s="70">
        <v>135.59364674112732</v>
      </c>
      <c r="P1294" s="70">
        <v>147.5279589236707</v>
      </c>
      <c r="Q1294" s="70">
        <v>150.37964271094796</v>
      </c>
      <c r="R1294" s="70">
        <v>163.84413458883108</v>
      </c>
      <c r="S1294" s="70">
        <v>165.85768182668886</v>
      </c>
      <c r="T1294" s="265">
        <v>157.908797145156</v>
      </c>
      <c r="U1294" s="70">
        <v>125.3637505963119</v>
      </c>
      <c r="V1294" s="70">
        <v>133.04673337684099</v>
      </c>
      <c r="W1294" s="70">
        <v>143.39091839127232</v>
      </c>
      <c r="X1294" s="70">
        <v>144.78340914462956</v>
      </c>
      <c r="Y1294" s="70">
        <v>156.25829677742135</v>
      </c>
      <c r="Z1294" s="70">
        <v>156.68600798897111</v>
      </c>
      <c r="AA1294" s="70">
        <v>147.76901814852465</v>
      </c>
      <c r="BJ1294" s="275"/>
    </row>
    <row r="1295" spans="1:62" x14ac:dyDescent="0.25">
      <c r="A1295" t="str">
        <f t="shared" si="30"/>
        <v>59. Productie films/video- en televisieprogramma's, maken geluidsopnamen en uitgeverijen muziekopnamen</v>
      </c>
      <c r="B1295" s="275">
        <v>59</v>
      </c>
      <c r="C1295" s="5" t="s">
        <v>17</v>
      </c>
      <c r="D1295" s="70">
        <v>28</v>
      </c>
      <c r="E1295" s="70">
        <v>28</v>
      </c>
      <c r="F1295" s="70">
        <v>33</v>
      </c>
      <c r="G1295" s="70">
        <v>34</v>
      </c>
      <c r="H1295" s="70">
        <v>32</v>
      </c>
      <c r="I1295" s="70">
        <v>44</v>
      </c>
      <c r="J1295" s="70">
        <v>44</v>
      </c>
      <c r="K1295" s="69">
        <v>44</v>
      </c>
      <c r="L1295" s="69">
        <v>58</v>
      </c>
      <c r="M1295" s="265">
        <v>55.812735729183096</v>
      </c>
      <c r="N1295" s="70">
        <v>59.317872912643516</v>
      </c>
      <c r="O1295" s="70">
        <v>67.915703639878075</v>
      </c>
      <c r="P1295" s="70">
        <v>76.293896688612818</v>
      </c>
      <c r="Q1295" s="70">
        <v>83.751098977087182</v>
      </c>
      <c r="R1295" s="70">
        <v>85.150548334502005</v>
      </c>
      <c r="S1295" s="70">
        <v>88.557416789728578</v>
      </c>
      <c r="T1295" s="265">
        <v>94.519109127894609</v>
      </c>
      <c r="U1295" s="70">
        <v>58.75813553839042</v>
      </c>
      <c r="V1295" s="70">
        <v>66.640013978875331</v>
      </c>
      <c r="W1295" s="70">
        <v>74.154431428751735</v>
      </c>
      <c r="X1295" s="70">
        <v>80.63438249297819</v>
      </c>
      <c r="Y1295" s="70">
        <v>81.208153626024171</v>
      </c>
      <c r="Z1295" s="70">
        <v>83.660328311457562</v>
      </c>
      <c r="AA1295" s="70">
        <v>88.449764703503021</v>
      </c>
      <c r="BJ1295" s="275"/>
    </row>
    <row r="1296" spans="1:62" x14ac:dyDescent="0.25">
      <c r="A1296" t="str">
        <f t="shared" si="30"/>
        <v>59. Productie films/video- en televisieprogramma's, maken geluidsopnamen en uitgeverijen muziekopnamen</v>
      </c>
      <c r="B1296" s="275">
        <v>59</v>
      </c>
      <c r="C1296" s="5" t="s">
        <v>156</v>
      </c>
      <c r="D1296" s="70">
        <v>16</v>
      </c>
      <c r="E1296" s="70">
        <v>14</v>
      </c>
      <c r="F1296" s="70">
        <v>18</v>
      </c>
      <c r="G1296" s="70">
        <v>16</v>
      </c>
      <c r="H1296" s="70">
        <v>10</v>
      </c>
      <c r="I1296" s="70">
        <v>14</v>
      </c>
      <c r="J1296" s="70">
        <v>17</v>
      </c>
      <c r="K1296" s="69">
        <v>12</v>
      </c>
      <c r="L1296" s="69">
        <v>11</v>
      </c>
      <c r="M1296" s="265">
        <v>13.377083333333333</v>
      </c>
      <c r="N1296" s="70">
        <v>15.907686631944449</v>
      </c>
      <c r="O1296" s="70">
        <v>18.962700430293442</v>
      </c>
      <c r="P1296" s="70">
        <v>18.743480732588822</v>
      </c>
      <c r="Q1296" s="70">
        <v>26.360073078521072</v>
      </c>
      <c r="R1296" s="70">
        <v>24.145804735886845</v>
      </c>
      <c r="S1296" s="70">
        <v>27.359482963153702</v>
      </c>
      <c r="T1296" s="265">
        <v>36.821522927918885</v>
      </c>
      <c r="U1296" s="70">
        <v>15.757577966400778</v>
      </c>
      <c r="V1296" s="70">
        <v>18.606515931169547</v>
      </c>
      <c r="W1296" s="70">
        <v>18.217868231238715</v>
      </c>
      <c r="X1296" s="70">
        <v>25.379108347435928</v>
      </c>
      <c r="Y1296" s="70">
        <v>23.027875436726614</v>
      </c>
      <c r="Z1296" s="70">
        <v>25.846545779039133</v>
      </c>
      <c r="AA1296" s="70">
        <v>34.457106812043563</v>
      </c>
      <c r="BJ1296" s="275"/>
    </row>
    <row r="1297" spans="1:62" x14ac:dyDescent="0.25">
      <c r="A1297" t="str">
        <f t="shared" si="30"/>
        <v>59. Productie films/video- en televisieprogramma's, maken geluidsopnamen en uitgeverijen muziekopnamen</v>
      </c>
      <c r="B1297" s="275">
        <v>59</v>
      </c>
      <c r="C1297" s="5" t="s">
        <v>6</v>
      </c>
      <c r="D1297" s="70">
        <v>120</v>
      </c>
      <c r="E1297" s="70">
        <v>121</v>
      </c>
      <c r="F1297" s="70">
        <v>129</v>
      </c>
      <c r="G1297" s="70">
        <v>122</v>
      </c>
      <c r="H1297" s="70">
        <v>108</v>
      </c>
      <c r="I1297" s="70">
        <v>123</v>
      </c>
      <c r="J1297" s="70">
        <v>152</v>
      </c>
      <c r="K1297" s="69">
        <v>161</v>
      </c>
      <c r="L1297" s="69">
        <v>187</v>
      </c>
      <c r="M1297" s="265">
        <v>191.03225432444501</v>
      </c>
      <c r="N1297" s="70">
        <v>201.78354096429712</v>
      </c>
      <c r="O1297" s="70">
        <v>222.47205081129883</v>
      </c>
      <c r="P1297" s="70">
        <v>242.56533634487232</v>
      </c>
      <c r="Q1297" s="70">
        <v>260.49081476655618</v>
      </c>
      <c r="R1297" s="70">
        <v>273.1404876592199</v>
      </c>
      <c r="S1297" s="70">
        <v>281.77458157957113</v>
      </c>
      <c r="T1297" s="265">
        <v>289.24942920096947</v>
      </c>
      <c r="U1297" s="70">
        <v>199.87946410110311</v>
      </c>
      <c r="V1297" s="70">
        <v>218.29326328688586</v>
      </c>
      <c r="W1297" s="70">
        <v>235.76321805126278</v>
      </c>
      <c r="X1297" s="70">
        <v>250.79689998504369</v>
      </c>
      <c r="Y1297" s="70">
        <v>260.49432584017211</v>
      </c>
      <c r="Z1297" s="70">
        <v>266.19288207946784</v>
      </c>
      <c r="AA1297" s="70">
        <v>270.67588966407124</v>
      </c>
      <c r="BJ1297" s="275"/>
    </row>
    <row r="1298" spans="1:62" x14ac:dyDescent="0.25">
      <c r="A1298" t="str">
        <f t="shared" si="30"/>
        <v>59. Productie films/video- en televisieprogramma's, maken geluidsopnamen en uitgeverijen muziekopnamen</v>
      </c>
      <c r="B1298" s="275">
        <v>59</v>
      </c>
      <c r="C1298" s="5" t="s">
        <v>157</v>
      </c>
      <c r="D1298" s="267">
        <v>1.0159046249158328</v>
      </c>
      <c r="E1298" s="266"/>
      <c r="F1298" s="266"/>
      <c r="G1298" s="266"/>
      <c r="H1298" s="266"/>
      <c r="I1298" s="266"/>
      <c r="J1298" s="266"/>
      <c r="K1298" s="334"/>
      <c r="L1298" s="334"/>
      <c r="M1298" s="269"/>
      <c r="N1298" s="266"/>
      <c r="O1298" s="266"/>
      <c r="P1298" s="266"/>
      <c r="Q1298" s="266"/>
      <c r="R1298" s="266"/>
      <c r="S1298" s="266"/>
      <c r="T1298" s="269"/>
      <c r="U1298" s="266"/>
      <c r="V1298" s="266"/>
      <c r="W1298" s="266"/>
      <c r="X1298" s="266"/>
      <c r="Y1298" s="266"/>
      <c r="Z1298" s="266"/>
      <c r="AA1298" s="266"/>
      <c r="BJ1298" s="275"/>
    </row>
    <row r="1299" spans="1:62" x14ac:dyDescent="0.25">
      <c r="A1299" t="str">
        <f t="shared" si="30"/>
        <v>59. Productie films/video- en televisieprogramma's, maken geluidsopnamen en uitgeverijen muziekopnamen</v>
      </c>
      <c r="B1299" s="275">
        <v>59</v>
      </c>
      <c r="C1299" s="5" t="s">
        <v>158</v>
      </c>
      <c r="D1299" s="266"/>
      <c r="E1299" s="267">
        <v>1.1007746766078741E-2</v>
      </c>
      <c r="F1299" s="267">
        <v>9.2698355145698907E-3</v>
      </c>
      <c r="G1299" s="267">
        <v>7.0716431492418019E-3</v>
      </c>
      <c r="H1299" s="267">
        <v>1.6523741029344952E-2</v>
      </c>
      <c r="I1299" s="267">
        <v>1.1753743584928922E-2</v>
      </c>
      <c r="J1299" s="267">
        <v>7.0510055629185997E-3</v>
      </c>
      <c r="K1299" s="333">
        <v>-3.5186726972793458E-3</v>
      </c>
      <c r="L1299" s="333">
        <v>-3.8881460629154874E-2</v>
      </c>
      <c r="M1299" s="268">
        <v>-1.1401531569231182E-2</v>
      </c>
      <c r="N1299" s="267">
        <v>1.2372819563529758E-3</v>
      </c>
      <c r="O1299" s="267">
        <v>1.2372819563529758E-3</v>
      </c>
      <c r="P1299" s="267">
        <v>1.2372819563523096E-3</v>
      </c>
      <c r="Q1299" s="267">
        <v>1.2372819563533088E-3</v>
      </c>
      <c r="R1299" s="267">
        <v>1.2372819563528648E-3</v>
      </c>
      <c r="S1299" s="267">
        <v>1.2372819563527537E-3</v>
      </c>
      <c r="T1299" s="268">
        <v>1.2372819563531978E-3</v>
      </c>
      <c r="U1299" s="267">
        <v>6.0187639404626347E-3</v>
      </c>
      <c r="V1299" s="267">
        <v>6.0187639404630788E-3</v>
      </c>
      <c r="W1299" s="267">
        <v>6.0187639404624127E-3</v>
      </c>
      <c r="X1299" s="267">
        <v>6.0187639404627458E-3</v>
      </c>
      <c r="Y1299" s="267">
        <v>6.0187639404629678E-3</v>
      </c>
      <c r="Z1299" s="267">
        <v>6.0187639404625237E-3</v>
      </c>
      <c r="AA1299" s="267">
        <v>6.0187639404628568E-3</v>
      </c>
      <c r="BJ1299" s="275"/>
    </row>
    <row r="1300" spans="1:62" x14ac:dyDescent="0.25">
      <c r="A1300" t="str">
        <f t="shared" si="30"/>
        <v>59. Productie films/video- en televisieprogramma's, maken geluidsopnamen en uitgeverijen muziekopnamen</v>
      </c>
      <c r="B1300" s="275">
        <v>59</v>
      </c>
      <c r="C1300" s="5" t="s">
        <v>159</v>
      </c>
      <c r="D1300" s="270"/>
      <c r="E1300" s="70">
        <v>18.169936435411401</v>
      </c>
      <c r="F1300" s="70">
        <v>13.42445394934864</v>
      </c>
      <c r="G1300" s="70">
        <v>13.380490102042078</v>
      </c>
      <c r="H1300" s="70">
        <v>4.749336220875449</v>
      </c>
      <c r="I1300" s="70">
        <v>4.7159462387645368</v>
      </c>
      <c r="J1300" s="70">
        <v>4.6830270726104644</v>
      </c>
      <c r="K1300" s="69">
        <v>2.6337367570223309</v>
      </c>
      <c r="L1300" s="69">
        <v>3.7384284079422434</v>
      </c>
      <c r="M1300" s="265">
        <v>2.6022053215345236</v>
      </c>
      <c r="N1300" s="70">
        <v>8.7322891290475226</v>
      </c>
      <c r="O1300" s="70">
        <v>8.7002774060423356</v>
      </c>
      <c r="P1300" s="70">
        <v>8.6796636327858092</v>
      </c>
      <c r="Q1300" s="70">
        <v>8.7018708703693317</v>
      </c>
      <c r="R1300" s="70">
        <v>8.7327269641855541</v>
      </c>
      <c r="S1300" s="70">
        <v>8.8276043106997513</v>
      </c>
      <c r="T1300" s="265">
        <v>8.9062389962381552</v>
      </c>
      <c r="U1300" s="70">
        <v>8.7952473673959695</v>
      </c>
      <c r="V1300" s="70">
        <v>8.6803150746856659</v>
      </c>
      <c r="W1300" s="70">
        <v>8.5780331779161045</v>
      </c>
      <c r="X1300" s="70">
        <v>8.5188289563635085</v>
      </c>
      <c r="Y1300" s="70">
        <v>8.4683652884671794</v>
      </c>
      <c r="Z1300" s="70">
        <v>8.4795927930748061</v>
      </c>
      <c r="AA1300" s="70">
        <v>8.4743992645587696</v>
      </c>
      <c r="BJ1300" s="275"/>
    </row>
    <row r="1301" spans="1:62" x14ac:dyDescent="0.25">
      <c r="A1301" t="str">
        <f t="shared" si="30"/>
        <v>59. Productie films/video- en televisieprogramma's, maken geluidsopnamen en uitgeverijen muziekopnamen</v>
      </c>
      <c r="B1301" s="275">
        <v>59</v>
      </c>
      <c r="C1301" s="5" t="s">
        <v>160</v>
      </c>
      <c r="D1301" s="270"/>
      <c r="E1301" s="70">
        <v>103.69493565582138</v>
      </c>
      <c r="F1301" s="70">
        <v>94.519810250227863</v>
      </c>
      <c r="G1301" s="70">
        <v>83.666104660027642</v>
      </c>
      <c r="H1301" s="70">
        <v>90.235476514728745</v>
      </c>
      <c r="I1301" s="70">
        <v>87.962854846968582</v>
      </c>
      <c r="J1301" s="70">
        <v>81.591095870867818</v>
      </c>
      <c r="K1301" s="69">
        <v>63.768534731320784</v>
      </c>
      <c r="L1301" s="69">
        <v>68.491809166352581</v>
      </c>
      <c r="M1301" s="265">
        <v>82.308816140170237</v>
      </c>
      <c r="N1301" s="70">
        <v>97.468411987821227</v>
      </c>
      <c r="O1301" s="70">
        <v>97.111102265227345</v>
      </c>
      <c r="P1301" s="70">
        <v>96.881014631309284</v>
      </c>
      <c r="Q1301" s="70">
        <v>97.128888258706993</v>
      </c>
      <c r="R1301" s="70">
        <v>97.473299033472784</v>
      </c>
      <c r="S1301" s="70">
        <v>98.53230477202483</v>
      </c>
      <c r="T1301" s="265">
        <v>99.410012531505103</v>
      </c>
      <c r="U1301" s="70">
        <v>98.609684367294548</v>
      </c>
      <c r="V1301" s="70">
        <v>97.321097857518211</v>
      </c>
      <c r="W1301" s="70">
        <v>96.174343805514638</v>
      </c>
      <c r="X1301" s="70">
        <v>95.510563771066188</v>
      </c>
      <c r="Y1301" s="70">
        <v>94.944780211445178</v>
      </c>
      <c r="Z1301" s="70">
        <v>95.07065963692834</v>
      </c>
      <c r="AA1301" s="70">
        <v>95.012431347680064</v>
      </c>
      <c r="BJ1301" s="275"/>
    </row>
    <row r="1302" spans="1:62" x14ac:dyDescent="0.25">
      <c r="A1302" t="str">
        <f t="shared" si="30"/>
        <v>59. Productie films/video- en televisieprogramma's, maken geluidsopnamen en uitgeverijen muziekopnamen</v>
      </c>
      <c r="B1302" s="275">
        <v>59</v>
      </c>
      <c r="C1302" s="5" t="s">
        <v>161</v>
      </c>
      <c r="D1302" s="270"/>
      <c r="E1302" s="70">
        <v>174.66062911281168</v>
      </c>
      <c r="F1302" s="70">
        <v>165.39900494986429</v>
      </c>
      <c r="G1302" s="70">
        <v>168.0752096593956</v>
      </c>
      <c r="H1302" s="70">
        <v>186.48952850594139</v>
      </c>
      <c r="I1302" s="70">
        <v>192.47555453980121</v>
      </c>
      <c r="J1302" s="70">
        <v>173.78292614328575</v>
      </c>
      <c r="K1302" s="69">
        <v>167.69417993727015</v>
      </c>
      <c r="L1302" s="69">
        <v>145.94017303866724</v>
      </c>
      <c r="M1302" s="265">
        <v>183.73909403262869</v>
      </c>
      <c r="N1302" s="70">
        <v>201.30694300032448</v>
      </c>
      <c r="O1302" s="70">
        <v>200.56897131808697</v>
      </c>
      <c r="P1302" s="70">
        <v>200.09375850542702</v>
      </c>
      <c r="Q1302" s="70">
        <v>200.60570572159884</v>
      </c>
      <c r="R1302" s="70">
        <v>201.31703648805404</v>
      </c>
      <c r="S1302" s="70">
        <v>203.50426005618141</v>
      </c>
      <c r="T1302" s="265">
        <v>205.31703880475402</v>
      </c>
      <c r="U1302" s="70">
        <v>204.39313115466013</v>
      </c>
      <c r="V1302" s="70">
        <v>201.72221467027285</v>
      </c>
      <c r="W1302" s="70">
        <v>199.34528128023905</v>
      </c>
      <c r="X1302" s="70">
        <v>197.96943183391576</v>
      </c>
      <c r="Y1302" s="70">
        <v>196.79670448924611</v>
      </c>
      <c r="Z1302" s="70">
        <v>197.05762095082423</v>
      </c>
      <c r="AA1302" s="70">
        <v>196.93692831867969</v>
      </c>
      <c r="BJ1302" s="275"/>
    </row>
    <row r="1303" spans="1:62" x14ac:dyDescent="0.25">
      <c r="A1303" t="str">
        <f t="shared" si="30"/>
        <v>59. Productie films/video- en televisieprogramma's, maken geluidsopnamen en uitgeverijen muziekopnamen</v>
      </c>
      <c r="B1303" s="275">
        <v>59</v>
      </c>
      <c r="C1303" s="5" t="s">
        <v>162</v>
      </c>
      <c r="D1303" s="270"/>
      <c r="E1303" s="70">
        <v>124.93510643076996</v>
      </c>
      <c r="F1303" s="70">
        <v>125.63725672854322</v>
      </c>
      <c r="G1303" s="70">
        <v>120.99613867975759</v>
      </c>
      <c r="H1303" s="70">
        <v>114.12611030453147</v>
      </c>
      <c r="I1303" s="70">
        <v>104.28314700517262</v>
      </c>
      <c r="J1303" s="70">
        <v>106.46797552710358</v>
      </c>
      <c r="K1303" s="69">
        <v>100.34088123419636</v>
      </c>
      <c r="L1303" s="69">
        <v>95.201677809618388</v>
      </c>
      <c r="M1303" s="265">
        <v>114.3476805331068</v>
      </c>
      <c r="N1303" s="70">
        <v>125.83616055131851</v>
      </c>
      <c r="O1303" s="70">
        <v>121.4612921105217</v>
      </c>
      <c r="P1303" s="70">
        <v>125.59063949462819</v>
      </c>
      <c r="Q1303" s="70">
        <v>126.18994097588681</v>
      </c>
      <c r="R1303" s="70">
        <v>131.43031630095052</v>
      </c>
      <c r="S1303" s="70">
        <v>134.13509059846291</v>
      </c>
      <c r="T1303" s="265">
        <v>134.47144563181556</v>
      </c>
      <c r="U1303" s="70">
        <v>128.25358517438809</v>
      </c>
      <c r="V1303" s="70">
        <v>122.62651603435094</v>
      </c>
      <c r="W1303" s="70">
        <v>125.59900590821242</v>
      </c>
      <c r="X1303" s="70">
        <v>125.00751008132303</v>
      </c>
      <c r="Y1303" s="70">
        <v>128.97019552564055</v>
      </c>
      <c r="Z1303" s="70">
        <v>130.38230350256009</v>
      </c>
      <c r="AA1303" s="70">
        <v>129.47584495589666</v>
      </c>
      <c r="BJ1303" s="275"/>
    </row>
    <row r="1304" spans="1:62" x14ac:dyDescent="0.25">
      <c r="A1304" t="str">
        <f t="shared" si="30"/>
        <v>59. Productie films/video- en televisieprogramma's, maken geluidsopnamen en uitgeverijen muziekopnamen</v>
      </c>
      <c r="B1304" s="275">
        <v>59</v>
      </c>
      <c r="C1304" s="5" t="s">
        <v>163</v>
      </c>
      <c r="D1304" s="270"/>
      <c r="E1304" s="70">
        <v>63.329294733959678</v>
      </c>
      <c r="F1304" s="70">
        <v>64.322573533461579</v>
      </c>
      <c r="G1304" s="70">
        <v>64.17136133359422</v>
      </c>
      <c r="H1304" s="70">
        <v>68.941017403406121</v>
      </c>
      <c r="I1304" s="70">
        <v>64.554311330387122</v>
      </c>
      <c r="J1304" s="70">
        <v>63.011813259167731</v>
      </c>
      <c r="K1304" s="69">
        <v>60.815735349361709</v>
      </c>
      <c r="L1304" s="69">
        <v>45.460960098415043</v>
      </c>
      <c r="M1304" s="265">
        <v>58.348634276891445</v>
      </c>
      <c r="N1304" s="70">
        <v>60.536309492317201</v>
      </c>
      <c r="O1304" s="70">
        <v>67.045246470026441</v>
      </c>
      <c r="P1304" s="70">
        <v>66.841830886080132</v>
      </c>
      <c r="Q1304" s="70">
        <v>73.674908076615836</v>
      </c>
      <c r="R1304" s="70">
        <v>71.898754669898238</v>
      </c>
      <c r="S1304" s="70">
        <v>75.104580410110856</v>
      </c>
      <c r="T1304" s="265">
        <v>72.493465630735017</v>
      </c>
      <c r="U1304" s="70">
        <v>62.090041764233362</v>
      </c>
      <c r="V1304" s="70">
        <v>68.117145431753585</v>
      </c>
      <c r="W1304" s="70">
        <v>67.269658491224476</v>
      </c>
      <c r="X1304" s="70">
        <v>73.446807942136715</v>
      </c>
      <c r="Y1304" s="70">
        <v>70.999800557748912</v>
      </c>
      <c r="Z1304" s="70">
        <v>73.465700199898691</v>
      </c>
      <c r="AA1304" s="70">
        <v>70.242425202291642</v>
      </c>
      <c r="BJ1304" s="275"/>
    </row>
    <row r="1305" spans="1:62" x14ac:dyDescent="0.25">
      <c r="A1305" t="str">
        <f t="shared" si="30"/>
        <v>59. Productie films/video- en televisieprogramma's, maken geluidsopnamen en uitgeverijen muziekopnamen</v>
      </c>
      <c r="B1305" s="275">
        <v>59</v>
      </c>
      <c r="C1305" s="5" t="s">
        <v>164</v>
      </c>
      <c r="D1305" s="270"/>
      <c r="E1305" s="70">
        <v>53.466390553979807</v>
      </c>
      <c r="F1305" s="70">
        <v>48.817078764706395</v>
      </c>
      <c r="G1305" s="70">
        <v>47.875914552014137</v>
      </c>
      <c r="H1305" s="70">
        <v>49.902716831122724</v>
      </c>
      <c r="I1305" s="70">
        <v>45.240584430460196</v>
      </c>
      <c r="J1305" s="70">
        <v>44.317732910898236</v>
      </c>
      <c r="K1305" s="69">
        <v>43.224118966209602</v>
      </c>
      <c r="L1305" s="69">
        <v>35.406609047542545</v>
      </c>
      <c r="M1305" s="265">
        <v>44.663660872588046</v>
      </c>
      <c r="N1305" s="70">
        <v>50.562679606814015</v>
      </c>
      <c r="O1305" s="70">
        <v>50.144649989137278</v>
      </c>
      <c r="P1305" s="70">
        <v>50.455371058138056</v>
      </c>
      <c r="Q1305" s="70">
        <v>47.768164035531242</v>
      </c>
      <c r="R1305" s="70">
        <v>48.542874509059303</v>
      </c>
      <c r="S1305" s="70">
        <v>46.946138438575105</v>
      </c>
      <c r="T1305" s="265">
        <v>51.993843840608029</v>
      </c>
      <c r="U1305" s="70">
        <v>51.897061440342007</v>
      </c>
      <c r="V1305" s="70">
        <v>50.982335622290009</v>
      </c>
      <c r="W1305" s="70">
        <v>50.814185100774822</v>
      </c>
      <c r="X1305" s="70">
        <v>47.653910833717518</v>
      </c>
      <c r="Y1305" s="70">
        <v>47.969801978885293</v>
      </c>
      <c r="Z1305" s="70">
        <v>45.954151151875202</v>
      </c>
      <c r="AA1305" s="70">
        <v>50.414937858976288</v>
      </c>
      <c r="BJ1305" s="275"/>
    </row>
    <row r="1306" spans="1:62" x14ac:dyDescent="0.25">
      <c r="A1306" t="str">
        <f t="shared" si="30"/>
        <v>59. Productie films/video- en televisieprogramma's, maken geluidsopnamen en uitgeverijen muziekopnamen</v>
      </c>
      <c r="B1306" s="275">
        <v>59</v>
      </c>
      <c r="C1306" s="5" t="s">
        <v>165</v>
      </c>
      <c r="D1306" s="270"/>
      <c r="E1306" s="70">
        <v>26.387340124871791</v>
      </c>
      <c r="F1306" s="70">
        <v>30.554612339719071</v>
      </c>
      <c r="G1306" s="70">
        <v>30.250831601923529</v>
      </c>
      <c r="H1306" s="70">
        <v>31.416459790340681</v>
      </c>
      <c r="I1306" s="70">
        <v>31.669936684272287</v>
      </c>
      <c r="J1306" s="70">
        <v>31.568032794734485</v>
      </c>
      <c r="K1306" s="69">
        <v>29.159293587541733</v>
      </c>
      <c r="L1306" s="69">
        <v>21.087179003528775</v>
      </c>
      <c r="M1306" s="265">
        <v>27.087235221809312</v>
      </c>
      <c r="N1306" s="70">
        <v>26.954296895045161</v>
      </c>
      <c r="O1306" s="70">
        <v>28.208297316448295</v>
      </c>
      <c r="P1306" s="70">
        <v>29.421540206756227</v>
      </c>
      <c r="Q1306" s="70">
        <v>28.942587562476504</v>
      </c>
      <c r="R1306" s="70">
        <v>29.79770856771572</v>
      </c>
      <c r="S1306" s="70">
        <v>31.380119374263309</v>
      </c>
      <c r="T1306" s="265">
        <v>31.120682583992782</v>
      </c>
      <c r="U1306" s="70">
        <v>27.868257054995844</v>
      </c>
      <c r="V1306" s="70">
        <v>28.889572146687495</v>
      </c>
      <c r="W1306" s="70">
        <v>29.847783037000074</v>
      </c>
      <c r="X1306" s="70">
        <v>29.084825892429567</v>
      </c>
      <c r="Y1306" s="70">
        <v>29.661589366038847</v>
      </c>
      <c r="Z1306" s="70">
        <v>30.942014036975699</v>
      </c>
      <c r="AA1306" s="70">
        <v>30.396637125130979</v>
      </c>
      <c r="BJ1306" s="275"/>
    </row>
    <row r="1307" spans="1:62" x14ac:dyDescent="0.25">
      <c r="A1307" t="str">
        <f t="shared" si="30"/>
        <v>59. Productie films/video- en televisieprogramma's, maken geluidsopnamen en uitgeverijen muziekopnamen</v>
      </c>
      <c r="B1307" s="275">
        <v>59</v>
      </c>
      <c r="C1307" s="5" t="s">
        <v>166</v>
      </c>
      <c r="D1307" s="266"/>
      <c r="E1307" s="70">
        <v>12.709153806263547</v>
      </c>
      <c r="F1307" s="70">
        <v>14.868152074484739</v>
      </c>
      <c r="G1307" s="70">
        <v>16.104824704584196</v>
      </c>
      <c r="H1307" s="70">
        <v>19.25030203605284</v>
      </c>
      <c r="I1307" s="70">
        <v>19.305567243370536</v>
      </c>
      <c r="J1307" s="70">
        <v>19.725376537926127</v>
      </c>
      <c r="K1307" s="69">
        <v>19.531415957285517</v>
      </c>
      <c r="L1307" s="69">
        <v>13.855841695289378</v>
      </c>
      <c r="M1307" s="265">
        <v>20.600598211911699</v>
      </c>
      <c r="N1307" s="70">
        <v>24.928362817012523</v>
      </c>
      <c r="O1307" s="70">
        <v>25.350002901452193</v>
      </c>
      <c r="P1307" s="70">
        <v>24.165319189415502</v>
      </c>
      <c r="Q1307" s="70">
        <v>23.189413931919852</v>
      </c>
      <c r="R1307" s="70">
        <v>22.310501823445332</v>
      </c>
      <c r="S1307" s="70">
        <v>20.219566693643234</v>
      </c>
      <c r="T1307" s="265">
        <v>21.120299536490936</v>
      </c>
      <c r="U1307" s="70">
        <v>25.856867809660599</v>
      </c>
      <c r="V1307" s="70">
        <v>26.046094329148833</v>
      </c>
      <c r="W1307" s="70">
        <v>24.594588979135541</v>
      </c>
      <c r="X1307" s="70">
        <v>23.378640000342838</v>
      </c>
      <c r="Y1307" s="70">
        <v>22.280310913669805</v>
      </c>
      <c r="Z1307" s="70">
        <v>20.001666879793202</v>
      </c>
      <c r="AA1307" s="70">
        <v>20.69554445826947</v>
      </c>
      <c r="BJ1307" s="275"/>
    </row>
    <row r="1308" spans="1:62" x14ac:dyDescent="0.25">
      <c r="A1308" t="str">
        <f t="shared" si="30"/>
        <v>59. Productie films/video- en televisieprogramma's, maken geluidsopnamen en uitgeverijen muziekopnamen</v>
      </c>
      <c r="B1308" s="275">
        <v>59</v>
      </c>
      <c r="C1308" s="5" t="s">
        <v>167</v>
      </c>
      <c r="D1308" s="266"/>
      <c r="E1308" s="70">
        <v>11.970979583923082</v>
      </c>
      <c r="F1308" s="70">
        <v>12.306223262840321</v>
      </c>
      <c r="G1308" s="70">
        <v>11.978989280334092</v>
      </c>
      <c r="H1308" s="70">
        <v>11.738079613829667</v>
      </c>
      <c r="I1308" s="70">
        <v>10.445086481345736</v>
      </c>
      <c r="J1308" s="70">
        <v>9.9811496238340691</v>
      </c>
      <c r="K1308" s="69">
        <v>13.011768751689685</v>
      </c>
      <c r="L1308" s="69">
        <v>11.300486596025781</v>
      </c>
      <c r="M1308" s="265">
        <v>15.942226089366637</v>
      </c>
      <c r="N1308" s="70">
        <v>18.001296786784362</v>
      </c>
      <c r="O1308" s="70">
        <v>18.697983008752164</v>
      </c>
      <c r="P1308" s="70">
        <v>20.032934109879044</v>
      </c>
      <c r="Q1308" s="70">
        <v>21.796138325900195</v>
      </c>
      <c r="R1308" s="70">
        <v>22.217453002404135</v>
      </c>
      <c r="S1308" s="70">
        <v>24.206729676462484</v>
      </c>
      <c r="T1308" s="265">
        <v>24.50421602713314</v>
      </c>
      <c r="U1308" s="70">
        <v>18.583884195889322</v>
      </c>
      <c r="V1308" s="70">
        <v>19.12096896648438</v>
      </c>
      <c r="W1308" s="70">
        <v>20.29280751325518</v>
      </c>
      <c r="X1308" s="70">
        <v>21.870543020558504</v>
      </c>
      <c r="Y1308" s="70">
        <v>22.082931149937327</v>
      </c>
      <c r="Z1308" s="70">
        <v>23.83312583761089</v>
      </c>
      <c r="AA1308" s="70">
        <v>23.898362022423214</v>
      </c>
      <c r="BJ1308" s="275"/>
    </row>
    <row r="1309" spans="1:62" x14ac:dyDescent="0.25">
      <c r="A1309" t="str">
        <f t="shared" si="30"/>
        <v>59. Productie films/video- en televisieprogramma's, maken geluidsopnamen en uitgeverijen muziekopnamen</v>
      </c>
      <c r="B1309" s="275">
        <v>59</v>
      </c>
      <c r="C1309" s="5" t="s">
        <v>168</v>
      </c>
      <c r="D1309" s="266"/>
      <c r="E1309" s="70">
        <v>6.5395952515004838</v>
      </c>
      <c r="F1309" s="70">
        <v>6.4909337364582358</v>
      </c>
      <c r="G1309" s="70">
        <v>7.5774886984842365</v>
      </c>
      <c r="H1309" s="70">
        <v>8.1284808960587807</v>
      </c>
      <c r="I1309" s="70">
        <v>7.4976950427751872</v>
      </c>
      <c r="J1309" s="70">
        <v>10.102410210847427</v>
      </c>
      <c r="K1309" s="69">
        <v>9.6373443673987182</v>
      </c>
      <c r="L1309" s="69">
        <v>8.0813816983961946</v>
      </c>
      <c r="M1309" s="265">
        <v>12.246566306088742</v>
      </c>
      <c r="N1309" s="70">
        <v>12.490137256331248</v>
      </c>
      <c r="O1309" s="70">
        <v>13.274539668284685</v>
      </c>
      <c r="P1309" s="70">
        <v>15.198618187046646</v>
      </c>
      <c r="Q1309" s="70">
        <v>17.073544756611398</v>
      </c>
      <c r="R1309" s="70">
        <v>18.742366019615158</v>
      </c>
      <c r="S1309" s="70">
        <v>19.055543905075009</v>
      </c>
      <c r="T1309" s="265">
        <v>19.817955101446408</v>
      </c>
      <c r="U1309" s="70">
        <v>12.757004846704211</v>
      </c>
      <c r="V1309" s="70">
        <v>13.430228962143765</v>
      </c>
      <c r="W1309" s="70">
        <v>15.231774078195523</v>
      </c>
      <c r="X1309" s="70">
        <v>16.949329374058035</v>
      </c>
      <c r="Y1309" s="70">
        <v>18.430438766972468</v>
      </c>
      <c r="Z1309" s="70">
        <v>18.561584481826529</v>
      </c>
      <c r="AA1309" s="70">
        <v>19.122073121889443</v>
      </c>
      <c r="BJ1309" s="275"/>
    </row>
    <row r="1310" spans="1:62" x14ac:dyDescent="0.25">
      <c r="A1310" t="str">
        <f t="shared" si="30"/>
        <v>59. Productie films/video- en televisieprogramma's, maken geluidsopnamen en uitgeverijen muziekopnamen</v>
      </c>
      <c r="B1310" s="275">
        <v>59</v>
      </c>
      <c r="C1310" s="5" t="s">
        <v>169</v>
      </c>
      <c r="D1310" s="266"/>
      <c r="E1310" s="70">
        <v>3.7865818626083896</v>
      </c>
      <c r="F1310" s="70">
        <v>3.2889283722612168</v>
      </c>
      <c r="G1310" s="70">
        <v>4.1890547303313737</v>
      </c>
      <c r="H1310" s="70">
        <v>3.874837770820649</v>
      </c>
      <c r="I1310" s="70">
        <v>2.3740736323187455</v>
      </c>
      <c r="J1310" s="70">
        <v>3.2578647529380991</v>
      </c>
      <c r="K1310" s="69">
        <v>3.7762940981443265</v>
      </c>
      <c r="L1310" s="69">
        <v>2.2412659082134887</v>
      </c>
      <c r="M1310" s="265">
        <v>2.3567729688548589</v>
      </c>
      <c r="N1310" s="70">
        <v>3.0351384983224587</v>
      </c>
      <c r="O1310" s="70">
        <v>3.6093093623446162</v>
      </c>
      <c r="P1310" s="70">
        <v>4.3024641974625242</v>
      </c>
      <c r="Q1310" s="70">
        <v>4.252725242601139</v>
      </c>
      <c r="R1310" s="70">
        <v>5.9808607471144812</v>
      </c>
      <c r="S1310" s="70">
        <v>5.4784634064625575</v>
      </c>
      <c r="T1310" s="265">
        <v>6.2076177569100368</v>
      </c>
      <c r="U1310" s="70">
        <v>3.0991007812807259</v>
      </c>
      <c r="V1310" s="70">
        <v>3.6505956470405003</v>
      </c>
      <c r="W1310" s="70">
        <v>4.3106158960311296</v>
      </c>
      <c r="X1310" s="70">
        <v>4.2205769570123959</v>
      </c>
      <c r="Y1310" s="70">
        <v>5.8796385241735791</v>
      </c>
      <c r="Z1310" s="70">
        <v>5.3349227913803814</v>
      </c>
      <c r="AA1310" s="70">
        <v>5.987930868131067</v>
      </c>
      <c r="BJ1310" s="275"/>
    </row>
    <row r="1311" spans="1:62" x14ac:dyDescent="0.25">
      <c r="A1311" t="str">
        <f t="shared" si="30"/>
        <v>59. Productie films/video- en televisieprogramma's, maken geluidsopnamen en uitgeverijen muziekopnamen</v>
      </c>
      <c r="B1311" s="275">
        <v>59</v>
      </c>
      <c r="C1311" s="5" t="s">
        <v>26</v>
      </c>
      <c r="D1311" s="270"/>
      <c r="E1311" s="70">
        <v>22.297156698031955</v>
      </c>
      <c r="F1311" s="70">
        <v>22.086085371559776</v>
      </c>
      <c r="G1311" s="70">
        <v>23.745532709149703</v>
      </c>
      <c r="H1311" s="70">
        <v>23.741398280709095</v>
      </c>
      <c r="I1311" s="70">
        <v>20.316855156439669</v>
      </c>
      <c r="J1311" s="70">
        <v>23.341424587619592</v>
      </c>
      <c r="K1311" s="69">
        <v>26.425407217232731</v>
      </c>
      <c r="L1311" s="69">
        <v>21.623134202635466</v>
      </c>
      <c r="M1311" s="265">
        <v>30.545565364310239</v>
      </c>
      <c r="N1311" s="70">
        <v>33.526572541438071</v>
      </c>
      <c r="O1311" s="70">
        <v>35.581832039381467</v>
      </c>
      <c r="P1311" s="70">
        <v>39.534016494388219</v>
      </c>
      <c r="Q1311" s="70">
        <v>43.12240832511273</v>
      </c>
      <c r="R1311" s="70">
        <v>46.940679769133773</v>
      </c>
      <c r="S1311" s="70">
        <v>48.740736988000052</v>
      </c>
      <c r="T1311" s="265">
        <v>50.529788885489587</v>
      </c>
      <c r="U1311" s="70">
        <v>34.439989823874257</v>
      </c>
      <c r="V1311" s="70">
        <v>36.201793575668646</v>
      </c>
      <c r="W1311" s="70">
        <v>39.835197487481835</v>
      </c>
      <c r="X1311" s="70">
        <v>43.040449351628936</v>
      </c>
      <c r="Y1311" s="70">
        <v>46.393008441083374</v>
      </c>
      <c r="Z1311" s="70">
        <v>47.729633110817801</v>
      </c>
      <c r="AA1311" s="70">
        <v>49.008366012443723</v>
      </c>
      <c r="BJ1311" s="275"/>
    </row>
    <row r="1312" spans="1:62" x14ac:dyDescent="0.25">
      <c r="A1312" t="str">
        <f t="shared" si="30"/>
        <v>59. Productie films/video- en televisieprogramma's, maken geluidsopnamen en uitgeverijen muziekopnamen</v>
      </c>
      <c r="B1312" s="275">
        <v>59</v>
      </c>
      <c r="C1312" s="5" t="s">
        <v>19</v>
      </c>
      <c r="D1312" s="270"/>
      <c r="E1312" s="70">
        <v>599.64994355192118</v>
      </c>
      <c r="F1312" s="70">
        <v>579.62902796191565</v>
      </c>
      <c r="G1312" s="70">
        <v>568.26640800248856</v>
      </c>
      <c r="H1312" s="70">
        <v>588.85234588770857</v>
      </c>
      <c r="I1312" s="70">
        <v>570.52475747563676</v>
      </c>
      <c r="J1312" s="70">
        <v>548.48940470421383</v>
      </c>
      <c r="K1312" s="69">
        <v>513.59330373744092</v>
      </c>
      <c r="L1312" s="69">
        <v>450.80581246999162</v>
      </c>
      <c r="M1312" s="265">
        <v>564.24348997495099</v>
      </c>
      <c r="N1312" s="70">
        <v>629.85202602113873</v>
      </c>
      <c r="O1312" s="70">
        <v>634.17167181632385</v>
      </c>
      <c r="P1312" s="70">
        <v>641.66315409892866</v>
      </c>
      <c r="Q1312" s="70">
        <v>649.32388775821823</v>
      </c>
      <c r="R1312" s="70">
        <v>658.44389812591521</v>
      </c>
      <c r="S1312" s="70">
        <v>667.39040164196149</v>
      </c>
      <c r="T1312" s="265">
        <v>675.36281644162921</v>
      </c>
      <c r="U1312" s="70">
        <v>642.20386595684499</v>
      </c>
      <c r="V1312" s="70">
        <v>640.58708474237608</v>
      </c>
      <c r="W1312" s="70">
        <v>642.0580772674989</v>
      </c>
      <c r="X1312" s="70">
        <v>643.61096866292417</v>
      </c>
      <c r="Y1312" s="70">
        <v>646.48455677222512</v>
      </c>
      <c r="Z1312" s="70">
        <v>649.08334226274803</v>
      </c>
      <c r="AA1312" s="70">
        <v>650.6575145439275</v>
      </c>
      <c r="BJ1312" s="275"/>
    </row>
    <row r="1313" spans="1:62" x14ac:dyDescent="0.25">
      <c r="A1313" t="str">
        <f t="shared" si="30"/>
        <v>59. Productie films/video- en televisieprogramma's, maken geluidsopnamen en uitgeverijen muziekopnamen</v>
      </c>
      <c r="B1313" s="275">
        <v>59</v>
      </c>
      <c r="C1313" s="5" t="s">
        <v>20</v>
      </c>
      <c r="D1313" s="270"/>
      <c r="E1313" s="267">
        <v>3.7183621774328303E-2</v>
      </c>
      <c r="F1313" s="267">
        <v>3.8103829011494804E-2</v>
      </c>
      <c r="G1313" s="267">
        <v>4.1785916560891832E-2</v>
      </c>
      <c r="H1313" s="267">
        <v>4.0318083890654097E-2</v>
      </c>
      <c r="I1313" s="267">
        <v>3.5610821248729531E-2</v>
      </c>
      <c r="J1313" s="267">
        <v>4.2555834966779386E-2</v>
      </c>
      <c r="K1313" s="333">
        <v>5.1452008865641136E-2</v>
      </c>
      <c r="L1313" s="333">
        <v>4.796551775621756E-2</v>
      </c>
      <c r="M1313" s="268">
        <v>5.4135432498594316E-2</v>
      </c>
      <c r="N1313" s="267">
        <v>5.3229284270513516E-2</v>
      </c>
      <c r="O1313" s="267">
        <v>5.6107570900276807E-2</v>
      </c>
      <c r="P1313" s="267">
        <v>6.161179154801999E-2</v>
      </c>
      <c r="Q1313" s="267">
        <v>6.6411245817541459E-2</v>
      </c>
      <c r="R1313" s="267">
        <v>7.1290325421403233E-2</v>
      </c>
      <c r="S1313" s="267">
        <v>7.303182195621126E-2</v>
      </c>
      <c r="T1313" s="268">
        <v>7.4818730992213006E-2</v>
      </c>
      <c r="U1313" s="267">
        <v>5.3627814545402573E-2</v>
      </c>
      <c r="V1313" s="267">
        <v>5.6513461538532053E-2</v>
      </c>
      <c r="W1313" s="267">
        <v>6.2042981620937396E-2</v>
      </c>
      <c r="X1313" s="267">
        <v>6.6873393163332406E-2</v>
      </c>
      <c r="Y1313" s="267">
        <v>7.1761974752676039E-2</v>
      </c>
      <c r="Z1313" s="267">
        <v>7.3533905437211042E-2</v>
      </c>
      <c r="AA1313" s="267">
        <v>7.5321294101699104E-2</v>
      </c>
      <c r="BJ1313" s="275"/>
    </row>
    <row r="1314" spans="1:62" x14ac:dyDescent="0.25">
      <c r="A1314" t="str">
        <f t="shared" si="30"/>
        <v>59. Productie films/video- en televisieprogramma's, maken geluidsopnamen en uitgeverijen muziekopnamen</v>
      </c>
      <c r="B1314" s="275">
        <v>59</v>
      </c>
      <c r="C1314" s="5" t="s">
        <v>29</v>
      </c>
      <c r="D1314" s="270"/>
      <c r="E1314" s="70">
        <v>585.64994355192118</v>
      </c>
      <c r="F1314" s="70">
        <v>573.62902796191565</v>
      </c>
      <c r="G1314" s="70">
        <v>568.26640800248856</v>
      </c>
      <c r="H1314" s="70">
        <v>549.85234588770857</v>
      </c>
      <c r="I1314" s="70">
        <v>553.52475747563676</v>
      </c>
      <c r="J1314" s="70">
        <v>548.48940470421383</v>
      </c>
      <c r="K1314" s="69">
        <v>513.59330373744092</v>
      </c>
      <c r="L1314" s="69">
        <v>450.80581246999162</v>
      </c>
      <c r="M1314" s="265">
        <v>564.24348997495099</v>
      </c>
      <c r="N1314" s="70">
        <v>629.85202602113873</v>
      </c>
      <c r="O1314" s="70">
        <v>634.17167181632385</v>
      </c>
      <c r="P1314" s="70">
        <v>641.66315409892866</v>
      </c>
      <c r="Q1314" s="70">
        <v>649.32388775821823</v>
      </c>
      <c r="R1314" s="70">
        <v>658.44389812591521</v>
      </c>
      <c r="S1314" s="70">
        <v>667.39040164196149</v>
      </c>
      <c r="T1314" s="265">
        <v>675.36281644162921</v>
      </c>
      <c r="U1314" s="70">
        <v>642.20386595684499</v>
      </c>
      <c r="V1314" s="70">
        <v>640.58708474237608</v>
      </c>
      <c r="W1314" s="70">
        <v>642.0580772674989</v>
      </c>
      <c r="X1314" s="70">
        <v>643.61096866292417</v>
      </c>
      <c r="Y1314" s="70">
        <v>646.48455677222512</v>
      </c>
      <c r="Z1314" s="70">
        <v>649.08334226274803</v>
      </c>
      <c r="AA1314" s="70">
        <v>650.6575145439275</v>
      </c>
      <c r="BJ1314" s="275"/>
    </row>
    <row r="1315" spans="1:62" x14ac:dyDescent="0.25">
      <c r="A1315" t="str">
        <f t="shared" si="30"/>
        <v>61. Telecommunicatie</v>
      </c>
      <c r="B1315" s="275">
        <v>61</v>
      </c>
      <c r="C1315" s="5" t="s">
        <v>25</v>
      </c>
      <c r="D1315" s="70">
        <v>8043</v>
      </c>
      <c r="E1315" s="70">
        <v>7359</v>
      </c>
      <c r="F1315" s="70">
        <v>7309</v>
      </c>
      <c r="G1315" s="70">
        <v>6971</v>
      </c>
      <c r="H1315" s="70">
        <v>6805</v>
      </c>
      <c r="I1315" s="70">
        <v>6286</v>
      </c>
      <c r="J1315" s="70">
        <v>6330</v>
      </c>
      <c r="K1315" s="69">
        <v>6278</v>
      </c>
      <c r="L1315" s="69">
        <v>6110</v>
      </c>
      <c r="M1315" s="265">
        <v>6079.0903206615203</v>
      </c>
      <c r="N1315" s="70">
        <v>5892.9094214196502</v>
      </c>
      <c r="O1315" s="70">
        <v>5712.4305804486858</v>
      </c>
      <c r="P1315" s="70">
        <v>5537.4791639991008</v>
      </c>
      <c r="Q1315" s="70">
        <v>5367.885886731543</v>
      </c>
      <c r="R1315" s="70">
        <v>5203.4866479140683</v>
      </c>
      <c r="S1315" s="70">
        <v>5044.1223726360722</v>
      </c>
      <c r="T1315" s="265">
        <v>4889.6388578852648</v>
      </c>
      <c r="U1315" s="70">
        <v>5731.4880788248465</v>
      </c>
      <c r="V1315" s="70">
        <v>5403.7617250168823</v>
      </c>
      <c r="W1315" s="70">
        <v>5094.7747564267047</v>
      </c>
      <c r="X1315" s="70">
        <v>4803.4556554474484</v>
      </c>
      <c r="Y1315" s="70">
        <v>4528.7941738238451</v>
      </c>
      <c r="Z1315" s="70">
        <v>4269.8378292721563</v>
      </c>
      <c r="AA1315" s="70">
        <v>4025.688602423274</v>
      </c>
      <c r="BJ1315" s="275"/>
    </row>
    <row r="1316" spans="1:62" x14ac:dyDescent="0.25">
      <c r="A1316" t="str">
        <f t="shared" si="30"/>
        <v>61. Telecommunicatie</v>
      </c>
      <c r="B1316" s="275">
        <v>61</v>
      </c>
      <c r="C1316" s="5" t="s">
        <v>154</v>
      </c>
      <c r="D1316" s="266"/>
      <c r="E1316" s="70">
        <v>-684</v>
      </c>
      <c r="F1316" s="70">
        <v>-50</v>
      </c>
      <c r="G1316" s="70">
        <v>-338</v>
      </c>
      <c r="H1316" s="70">
        <v>-166</v>
      </c>
      <c r="I1316" s="70">
        <v>-519</v>
      </c>
      <c r="J1316" s="70">
        <v>44</v>
      </c>
      <c r="K1316" s="69">
        <v>-52</v>
      </c>
      <c r="L1316" s="69">
        <v>-168</v>
      </c>
      <c r="M1316" s="265">
        <v>-30.909679338479691</v>
      </c>
      <c r="N1316" s="70">
        <v>-186.18089924187007</v>
      </c>
      <c r="O1316" s="70">
        <v>-180.47884097096448</v>
      </c>
      <c r="P1316" s="70">
        <v>-174.95141644958494</v>
      </c>
      <c r="Q1316" s="70">
        <v>-169.59327726755782</v>
      </c>
      <c r="R1316" s="70">
        <v>-164.39923881747472</v>
      </c>
      <c r="S1316" s="70">
        <v>-159.36427527799606</v>
      </c>
      <c r="T1316" s="265">
        <v>-154.48351475080744</v>
      </c>
      <c r="U1316" s="70">
        <v>-347.60224183667378</v>
      </c>
      <c r="V1316" s="70">
        <v>-327.72635380796419</v>
      </c>
      <c r="W1316" s="70">
        <v>-308.98696859017764</v>
      </c>
      <c r="X1316" s="70">
        <v>-291.31910097925629</v>
      </c>
      <c r="Y1316" s="70">
        <v>-274.66148162360332</v>
      </c>
      <c r="Z1316" s="70">
        <v>-258.95634455168874</v>
      </c>
      <c r="AA1316" s="70">
        <v>-244.14922684888234</v>
      </c>
      <c r="BJ1316" s="275"/>
    </row>
    <row r="1317" spans="1:62" x14ac:dyDescent="0.25">
      <c r="A1317" t="str">
        <f t="shared" si="30"/>
        <v>61. Telecommunicatie</v>
      </c>
      <c r="B1317" s="275">
        <v>61</v>
      </c>
      <c r="C1317" s="5" t="s">
        <v>155</v>
      </c>
      <c r="D1317" s="266"/>
      <c r="E1317" s="267">
        <v>0.91495710555762777</v>
      </c>
      <c r="F1317" s="267">
        <v>0.99320559858676449</v>
      </c>
      <c r="G1317" s="267">
        <v>0.95375564372691202</v>
      </c>
      <c r="H1317" s="267">
        <v>0.97618706067995986</v>
      </c>
      <c r="I1317" s="267">
        <v>0.92373254959588535</v>
      </c>
      <c r="J1317" s="267">
        <v>1.0069996818326439</v>
      </c>
      <c r="K1317" s="333">
        <v>0.99178515007898893</v>
      </c>
      <c r="L1317" s="333">
        <v>0.97323988531379424</v>
      </c>
      <c r="M1317" s="268">
        <v>0.99494113267782658</v>
      </c>
      <c r="N1317" s="267">
        <v>0.96937355929569247</v>
      </c>
      <c r="O1317" s="267">
        <v>0.96937355929569236</v>
      </c>
      <c r="P1317" s="267">
        <v>0.96937355929569247</v>
      </c>
      <c r="Q1317" s="267">
        <v>0.96937355929569236</v>
      </c>
      <c r="R1317" s="267">
        <v>0.96937355929569213</v>
      </c>
      <c r="S1317" s="267">
        <v>0.96937355929569247</v>
      </c>
      <c r="T1317" s="268">
        <v>0.96937355929569291</v>
      </c>
      <c r="U1317" s="267">
        <v>0.94282002347370153</v>
      </c>
      <c r="V1317" s="267">
        <v>0.94282002347370153</v>
      </c>
      <c r="W1317" s="267">
        <v>0.94282002347370109</v>
      </c>
      <c r="X1317" s="267">
        <v>0.94282002347370164</v>
      </c>
      <c r="Y1317" s="267">
        <v>0.94282002347370097</v>
      </c>
      <c r="Z1317" s="267">
        <v>0.94282002347370064</v>
      </c>
      <c r="AA1317" s="267">
        <v>0.94282002347370175</v>
      </c>
      <c r="BJ1317" s="275"/>
    </row>
    <row r="1318" spans="1:62" x14ac:dyDescent="0.25">
      <c r="A1318" t="str">
        <f t="shared" si="30"/>
        <v>61. Telecommunicatie</v>
      </c>
      <c r="B1318" s="275">
        <v>61</v>
      </c>
      <c r="C1318" s="5" t="s">
        <v>8</v>
      </c>
      <c r="D1318" s="70">
        <v>12</v>
      </c>
      <c r="E1318" s="70">
        <v>6</v>
      </c>
      <c r="F1318" s="70">
        <v>4</v>
      </c>
      <c r="G1318" s="70">
        <v>3</v>
      </c>
      <c r="H1318" s="70">
        <v>6</v>
      </c>
      <c r="I1318" s="70">
        <v>8</v>
      </c>
      <c r="J1318" s="70">
        <v>6</v>
      </c>
      <c r="K1318" s="69">
        <v>3</v>
      </c>
      <c r="L1318" s="69">
        <v>2</v>
      </c>
      <c r="M1318" s="265">
        <v>5.0131734180194396</v>
      </c>
      <c r="N1318" s="70">
        <v>4.5820211096803405</v>
      </c>
      <c r="O1318" s="70">
        <v>4.1418671202430133</v>
      </c>
      <c r="P1318" s="70">
        <v>3.8297110094389915</v>
      </c>
      <c r="Q1318" s="70">
        <v>3.6042985874502231</v>
      </c>
      <c r="R1318" s="70">
        <v>3.4347216564265306</v>
      </c>
      <c r="S1318" s="70">
        <v>3.2893625006646383</v>
      </c>
      <c r="T1318" s="265">
        <v>3.1606230909480346</v>
      </c>
      <c r="U1318" s="70">
        <v>4.4565082354057299</v>
      </c>
      <c r="V1318" s="70">
        <v>3.9180630205080105</v>
      </c>
      <c r="W1318" s="70">
        <v>3.5235374070840342</v>
      </c>
      <c r="X1318" s="70">
        <v>3.2253085850062262</v>
      </c>
      <c r="Y1318" s="70">
        <v>2.9893701048635664</v>
      </c>
      <c r="Z1318" s="70">
        <v>2.7844376884510749</v>
      </c>
      <c r="AA1318" s="70">
        <v>2.6021726192040786</v>
      </c>
      <c r="BJ1318" s="275"/>
    </row>
    <row r="1319" spans="1:62" x14ac:dyDescent="0.25">
      <c r="A1319" t="str">
        <f t="shared" si="30"/>
        <v>61. Telecommunicatie</v>
      </c>
      <c r="B1319" s="275">
        <v>61</v>
      </c>
      <c r="C1319" s="5" t="s">
        <v>9</v>
      </c>
      <c r="D1319" s="70">
        <v>379</v>
      </c>
      <c r="E1319" s="70">
        <v>309</v>
      </c>
      <c r="F1319" s="70">
        <v>299</v>
      </c>
      <c r="G1319" s="70">
        <v>291</v>
      </c>
      <c r="H1319" s="70">
        <v>271</v>
      </c>
      <c r="I1319" s="70">
        <v>264</v>
      </c>
      <c r="J1319" s="70">
        <v>269</v>
      </c>
      <c r="K1319" s="69">
        <v>248</v>
      </c>
      <c r="L1319" s="69">
        <v>227</v>
      </c>
      <c r="M1319" s="265">
        <v>256.37368859751416</v>
      </c>
      <c r="N1319" s="70">
        <v>234.32455954905265</v>
      </c>
      <c r="O1319" s="70">
        <v>211.8150845292277</v>
      </c>
      <c r="P1319" s="70">
        <v>195.85142102271004</v>
      </c>
      <c r="Q1319" s="70">
        <v>184.32382976220441</v>
      </c>
      <c r="R1319" s="70">
        <v>175.65166550965279</v>
      </c>
      <c r="S1319" s="70">
        <v>168.21799828398963</v>
      </c>
      <c r="T1319" s="265">
        <v>161.63426487108248</v>
      </c>
      <c r="U1319" s="70">
        <v>227.90583115864902</v>
      </c>
      <c r="V1319" s="70">
        <v>200.36974286877967</v>
      </c>
      <c r="W1319" s="70">
        <v>180.19370299827753</v>
      </c>
      <c r="X1319" s="70">
        <v>164.94228103721844</v>
      </c>
      <c r="Y1319" s="70">
        <v>152.87638716272278</v>
      </c>
      <c r="Z1319" s="70">
        <v>142.39614338738798</v>
      </c>
      <c r="AA1319" s="70">
        <v>133.07510774609659</v>
      </c>
      <c r="BJ1319" s="275"/>
    </row>
    <row r="1320" spans="1:62" x14ac:dyDescent="0.25">
      <c r="A1320" t="str">
        <f t="shared" si="30"/>
        <v>61. Telecommunicatie</v>
      </c>
      <c r="B1320" s="275">
        <v>61</v>
      </c>
      <c r="C1320" s="5" t="s">
        <v>10</v>
      </c>
      <c r="D1320" s="70">
        <v>865</v>
      </c>
      <c r="E1320" s="70">
        <v>815</v>
      </c>
      <c r="F1320" s="70">
        <v>871</v>
      </c>
      <c r="G1320" s="70">
        <v>851</v>
      </c>
      <c r="H1320" s="70">
        <v>831</v>
      </c>
      <c r="I1320" s="70">
        <v>790</v>
      </c>
      <c r="J1320" s="70">
        <v>738</v>
      </c>
      <c r="K1320" s="69">
        <v>735</v>
      </c>
      <c r="L1320" s="69">
        <v>665</v>
      </c>
      <c r="M1320" s="265">
        <v>717.9866969287441</v>
      </c>
      <c r="N1320" s="70">
        <v>656.23706332841834</v>
      </c>
      <c r="O1320" s="70">
        <v>593.19820896120427</v>
      </c>
      <c r="P1320" s="70">
        <v>548.49121077185225</v>
      </c>
      <c r="Q1320" s="70">
        <v>516.20764369462097</v>
      </c>
      <c r="R1320" s="70">
        <v>491.92083563340765</v>
      </c>
      <c r="S1320" s="70">
        <v>471.10249734518953</v>
      </c>
      <c r="T1320" s="265">
        <v>452.66443908557744</v>
      </c>
      <c r="U1320" s="70">
        <v>638.26110947480856</v>
      </c>
      <c r="V1320" s="70">
        <v>561.14498579715723</v>
      </c>
      <c r="W1320" s="70">
        <v>504.64102744257536</v>
      </c>
      <c r="X1320" s="70">
        <v>461.92869554459179</v>
      </c>
      <c r="Y1320" s="70">
        <v>428.13758641855998</v>
      </c>
      <c r="Z1320" s="70">
        <v>398.78716573996297</v>
      </c>
      <c r="AA1320" s="70">
        <v>372.68316252240811</v>
      </c>
      <c r="BJ1320" s="275"/>
    </row>
    <row r="1321" spans="1:62" x14ac:dyDescent="0.25">
      <c r="A1321" t="str">
        <f t="shared" si="30"/>
        <v>61. Telecommunicatie</v>
      </c>
      <c r="B1321" s="275">
        <v>61</v>
      </c>
      <c r="C1321" s="5" t="s">
        <v>11</v>
      </c>
      <c r="D1321" s="70">
        <v>1038</v>
      </c>
      <c r="E1321" s="70">
        <v>954</v>
      </c>
      <c r="F1321" s="70">
        <v>884</v>
      </c>
      <c r="G1321" s="70">
        <v>829</v>
      </c>
      <c r="H1321" s="70">
        <v>871</v>
      </c>
      <c r="I1321" s="70">
        <v>890</v>
      </c>
      <c r="J1321" s="70">
        <v>897</v>
      </c>
      <c r="K1321" s="69">
        <v>964</v>
      </c>
      <c r="L1321" s="69">
        <v>956</v>
      </c>
      <c r="M1321" s="265">
        <v>891.57856584768945</v>
      </c>
      <c r="N1321" s="70">
        <v>833.6489992664923</v>
      </c>
      <c r="O1321" s="70">
        <v>792.23261048896529</v>
      </c>
      <c r="P1321" s="70">
        <v>734.43879983180193</v>
      </c>
      <c r="Q1321" s="70">
        <v>670.22046937385494</v>
      </c>
      <c r="R1321" s="70">
        <v>627.73231443782174</v>
      </c>
      <c r="S1321" s="70">
        <v>581.24933080758672</v>
      </c>
      <c r="T1321" s="265">
        <v>543.26633242324033</v>
      </c>
      <c r="U1321" s="70">
        <v>810.81329433858696</v>
      </c>
      <c r="V1321" s="70">
        <v>749.42464465523926</v>
      </c>
      <c r="W1321" s="70">
        <v>675.72267934659055</v>
      </c>
      <c r="X1321" s="70">
        <v>599.7471578090375</v>
      </c>
      <c r="Y1321" s="70">
        <v>546.33952976252806</v>
      </c>
      <c r="Z1321" s="70">
        <v>492.02620348489796</v>
      </c>
      <c r="AA1321" s="70">
        <v>447.27660796249609</v>
      </c>
      <c r="BJ1321" s="275"/>
    </row>
    <row r="1322" spans="1:62" x14ac:dyDescent="0.25">
      <c r="A1322" t="str">
        <f t="shared" si="30"/>
        <v>61. Telecommunicatie</v>
      </c>
      <c r="B1322" s="275">
        <v>61</v>
      </c>
      <c r="C1322" s="5" t="s">
        <v>12</v>
      </c>
      <c r="D1322" s="70">
        <v>1186</v>
      </c>
      <c r="E1322" s="70">
        <v>1069</v>
      </c>
      <c r="F1322" s="70">
        <v>1057</v>
      </c>
      <c r="G1322" s="70">
        <v>1036</v>
      </c>
      <c r="H1322" s="70">
        <v>969</v>
      </c>
      <c r="I1322" s="70">
        <v>888</v>
      </c>
      <c r="J1322" s="70">
        <v>911</v>
      </c>
      <c r="K1322" s="69">
        <v>873</v>
      </c>
      <c r="L1322" s="69">
        <v>874</v>
      </c>
      <c r="M1322" s="265">
        <v>867.13836393300494</v>
      </c>
      <c r="N1322" s="70">
        <v>878.30442974475545</v>
      </c>
      <c r="O1322" s="70">
        <v>859.5718214181386</v>
      </c>
      <c r="P1322" s="70">
        <v>864.9860480532127</v>
      </c>
      <c r="Q1322" s="70">
        <v>853.653836807689</v>
      </c>
      <c r="R1322" s="70">
        <v>796.12914597424367</v>
      </c>
      <c r="S1322" s="70">
        <v>744.40132507817111</v>
      </c>
      <c r="T1322" s="265">
        <v>707.41883638920149</v>
      </c>
      <c r="U1322" s="70">
        <v>854.24550229186968</v>
      </c>
      <c r="V1322" s="70">
        <v>813.12520879991939</v>
      </c>
      <c r="W1322" s="70">
        <v>795.83307706754204</v>
      </c>
      <c r="X1322" s="70">
        <v>763.89260813907788</v>
      </c>
      <c r="Y1322" s="70">
        <v>692.90175642996098</v>
      </c>
      <c r="Z1322" s="70">
        <v>630.13398628511425</v>
      </c>
      <c r="AA1322" s="70">
        <v>582.42500715548158</v>
      </c>
      <c r="BJ1322" s="275"/>
    </row>
    <row r="1323" spans="1:62" x14ac:dyDescent="0.25">
      <c r="A1323" t="str">
        <f t="shared" si="30"/>
        <v>61. Telecommunicatie</v>
      </c>
      <c r="B1323" s="275">
        <v>61</v>
      </c>
      <c r="C1323" s="5" t="s">
        <v>13</v>
      </c>
      <c r="D1323" s="70">
        <v>1202</v>
      </c>
      <c r="E1323" s="70">
        <v>1055</v>
      </c>
      <c r="F1323" s="70">
        <v>1006</v>
      </c>
      <c r="G1323" s="70">
        <v>1015</v>
      </c>
      <c r="H1323" s="70">
        <v>1016</v>
      </c>
      <c r="I1323" s="70">
        <v>905</v>
      </c>
      <c r="J1323" s="70">
        <v>996</v>
      </c>
      <c r="K1323" s="69">
        <v>960</v>
      </c>
      <c r="L1323" s="69">
        <v>904</v>
      </c>
      <c r="M1323" s="265">
        <v>873.98162046911659</v>
      </c>
      <c r="N1323" s="70">
        <v>841.03144523980939</v>
      </c>
      <c r="O1323" s="70">
        <v>825.93640231916788</v>
      </c>
      <c r="P1323" s="70">
        <v>795.56794915981857</v>
      </c>
      <c r="Q1323" s="70">
        <v>780.43248260451901</v>
      </c>
      <c r="R1323" s="70">
        <v>774.30543034994969</v>
      </c>
      <c r="S1323" s="70">
        <v>784.27609449456054</v>
      </c>
      <c r="T1323" s="265">
        <v>767.54893657465254</v>
      </c>
      <c r="U1323" s="70">
        <v>817.99351688448894</v>
      </c>
      <c r="V1323" s="70">
        <v>781.30726584687909</v>
      </c>
      <c r="W1323" s="70">
        <v>731.96474142114994</v>
      </c>
      <c r="X1323" s="70">
        <v>698.37043882170951</v>
      </c>
      <c r="Y1323" s="70">
        <v>673.90773898396424</v>
      </c>
      <c r="Z1323" s="70">
        <v>663.887885637605</v>
      </c>
      <c r="AA1323" s="70">
        <v>631.93072036143224</v>
      </c>
      <c r="BJ1323" s="275"/>
    </row>
    <row r="1324" spans="1:62" x14ac:dyDescent="0.25">
      <c r="A1324" t="str">
        <f t="shared" si="30"/>
        <v>61. Telecommunicatie</v>
      </c>
      <c r="B1324" s="275">
        <v>61</v>
      </c>
      <c r="C1324" s="5" t="s">
        <v>14</v>
      </c>
      <c r="D1324" s="70">
        <v>865</v>
      </c>
      <c r="E1324" s="70">
        <v>829</v>
      </c>
      <c r="F1324" s="70">
        <v>877</v>
      </c>
      <c r="G1324" s="70">
        <v>897</v>
      </c>
      <c r="H1324" s="70">
        <v>949</v>
      </c>
      <c r="I1324" s="70">
        <v>884</v>
      </c>
      <c r="J1324" s="70">
        <v>959</v>
      </c>
      <c r="K1324" s="69">
        <v>912</v>
      </c>
      <c r="L1324" s="69">
        <v>891</v>
      </c>
      <c r="M1324" s="265">
        <v>886.69052546475257</v>
      </c>
      <c r="N1324" s="70">
        <v>866.83581912784894</v>
      </c>
      <c r="O1324" s="70">
        <v>850.22864944620233</v>
      </c>
      <c r="P1324" s="70">
        <v>833.01718672072855</v>
      </c>
      <c r="Q1324" s="70">
        <v>807.22078292275205</v>
      </c>
      <c r="R1324" s="70">
        <v>780.41607072475199</v>
      </c>
      <c r="S1324" s="70">
        <v>750.99343107204936</v>
      </c>
      <c r="T1324" s="265">
        <v>737.51441296955727</v>
      </c>
      <c r="U1324" s="70">
        <v>843.0910452434448</v>
      </c>
      <c r="V1324" s="70">
        <v>804.28689131296369</v>
      </c>
      <c r="W1324" s="70">
        <v>766.42002775670358</v>
      </c>
      <c r="X1324" s="70">
        <v>722.34196418172235</v>
      </c>
      <c r="Y1324" s="70">
        <v>679.22606386884331</v>
      </c>
      <c r="Z1324" s="70">
        <v>635.71418864101463</v>
      </c>
      <c r="AA1324" s="70">
        <v>607.20299652120207</v>
      </c>
      <c r="BJ1324" s="275"/>
    </row>
    <row r="1325" spans="1:62" x14ac:dyDescent="0.25">
      <c r="A1325" t="str">
        <f t="shared" si="30"/>
        <v>61. Telecommunicatie</v>
      </c>
      <c r="B1325" s="275">
        <v>61</v>
      </c>
      <c r="C1325" s="5" t="s">
        <v>15</v>
      </c>
      <c r="D1325" s="70">
        <v>1197</v>
      </c>
      <c r="E1325" s="70">
        <v>941</v>
      </c>
      <c r="F1325" s="70">
        <v>763</v>
      </c>
      <c r="G1325" s="70">
        <v>654</v>
      </c>
      <c r="H1325" s="70">
        <v>682</v>
      </c>
      <c r="I1325" s="70">
        <v>643</v>
      </c>
      <c r="J1325" s="70">
        <v>741</v>
      </c>
      <c r="K1325" s="69">
        <v>792</v>
      </c>
      <c r="L1325" s="69">
        <v>816</v>
      </c>
      <c r="M1325" s="265">
        <v>848.90606152578903</v>
      </c>
      <c r="N1325" s="70">
        <v>846.20884759283865</v>
      </c>
      <c r="O1325" s="70">
        <v>823.69681282092051</v>
      </c>
      <c r="P1325" s="70">
        <v>776.6142230099482</v>
      </c>
      <c r="Q1325" s="70">
        <v>766.94961413849762</v>
      </c>
      <c r="R1325" s="70">
        <v>763.9232849152628</v>
      </c>
      <c r="S1325" s="70">
        <v>746.9913814774111</v>
      </c>
      <c r="T1325" s="265">
        <v>732.12548128899698</v>
      </c>
      <c r="U1325" s="70">
        <v>823.02909740059295</v>
      </c>
      <c r="V1325" s="70">
        <v>779.18869165329488</v>
      </c>
      <c r="W1325" s="70">
        <v>714.52630731265094</v>
      </c>
      <c r="X1325" s="70">
        <v>686.30528651568693</v>
      </c>
      <c r="Y1325" s="70">
        <v>664.87175927692476</v>
      </c>
      <c r="Z1325" s="70">
        <v>632.3264629889743</v>
      </c>
      <c r="AA1325" s="70">
        <v>602.76623514143603</v>
      </c>
      <c r="BJ1325" s="275"/>
    </row>
    <row r="1326" spans="1:62" x14ac:dyDescent="0.25">
      <c r="A1326" t="str">
        <f t="shared" si="30"/>
        <v>61. Telecommunicatie</v>
      </c>
      <c r="B1326" s="275">
        <v>61</v>
      </c>
      <c r="C1326" s="5" t="s">
        <v>16</v>
      </c>
      <c r="D1326" s="70">
        <v>1130</v>
      </c>
      <c r="E1326" s="70">
        <v>1215</v>
      </c>
      <c r="F1326" s="70">
        <v>1306</v>
      </c>
      <c r="G1326" s="70">
        <v>1175</v>
      </c>
      <c r="H1326" s="70">
        <v>1017</v>
      </c>
      <c r="I1326" s="70">
        <v>843</v>
      </c>
      <c r="J1326" s="70">
        <v>624</v>
      </c>
      <c r="K1326" s="69">
        <v>545</v>
      </c>
      <c r="L1326" s="69">
        <v>512</v>
      </c>
      <c r="M1326" s="265">
        <v>504.87617310222072</v>
      </c>
      <c r="N1326" s="70">
        <v>536.38477106508856</v>
      </c>
      <c r="O1326" s="70">
        <v>569.09987134150799</v>
      </c>
      <c r="P1326" s="70">
        <v>609.15004638654659</v>
      </c>
      <c r="Q1326" s="70">
        <v>631.74331050485091</v>
      </c>
      <c r="R1326" s="70">
        <v>651.90200722951022</v>
      </c>
      <c r="S1326" s="70">
        <v>648.2844448394178</v>
      </c>
      <c r="T1326" s="265">
        <v>626.20060353218435</v>
      </c>
      <c r="U1326" s="70">
        <v>521.69186749219182</v>
      </c>
      <c r="V1326" s="70">
        <v>538.34879201730666</v>
      </c>
      <c r="W1326" s="70">
        <v>560.45037593695179</v>
      </c>
      <c r="X1326" s="70">
        <v>565.31585090817362</v>
      </c>
      <c r="Y1326" s="70">
        <v>567.37534119138775</v>
      </c>
      <c r="Z1326" s="70">
        <v>548.77127123651564</v>
      </c>
      <c r="AA1326" s="70">
        <v>515.55722329161097</v>
      </c>
      <c r="BJ1326" s="275"/>
    </row>
    <row r="1327" spans="1:62" x14ac:dyDescent="0.25">
      <c r="A1327" t="str">
        <f t="shared" si="30"/>
        <v>61. Telecommunicatie</v>
      </c>
      <c r="B1327" s="275">
        <v>61</v>
      </c>
      <c r="C1327" s="5" t="s">
        <v>17</v>
      </c>
      <c r="D1327" s="70">
        <v>164</v>
      </c>
      <c r="E1327" s="70">
        <v>161</v>
      </c>
      <c r="F1327" s="70">
        <v>234</v>
      </c>
      <c r="G1327" s="70">
        <v>214</v>
      </c>
      <c r="H1327" s="70">
        <v>185</v>
      </c>
      <c r="I1327" s="70">
        <v>166</v>
      </c>
      <c r="J1327" s="70">
        <v>183</v>
      </c>
      <c r="K1327" s="69">
        <v>237</v>
      </c>
      <c r="L1327" s="69">
        <v>255</v>
      </c>
      <c r="M1327" s="265">
        <v>216.55975718946928</v>
      </c>
      <c r="N1327" s="70">
        <v>183.57789996408457</v>
      </c>
      <c r="O1327" s="70">
        <v>157.78863657558503</v>
      </c>
      <c r="P1327" s="70">
        <v>135.12348947649477</v>
      </c>
      <c r="Q1327" s="70">
        <v>110.66249865599463</v>
      </c>
      <c r="R1327" s="70">
        <v>109.31901244313487</v>
      </c>
      <c r="S1327" s="70">
        <v>118.43509835884241</v>
      </c>
      <c r="T1327" s="265">
        <v>126.44953667060277</v>
      </c>
      <c r="U1327" s="70">
        <v>178.54924790722023</v>
      </c>
      <c r="V1327" s="70">
        <v>149.26259198457916</v>
      </c>
      <c r="W1327" s="70">
        <v>124.32078257933591</v>
      </c>
      <c r="X1327" s="70">
        <v>99.026398144753841</v>
      </c>
      <c r="Y1327" s="70">
        <v>95.14453291412029</v>
      </c>
      <c r="Z1327" s="70">
        <v>100.25503465766927</v>
      </c>
      <c r="AA1327" s="70">
        <v>104.10716892427286</v>
      </c>
      <c r="BJ1327" s="275"/>
    </row>
    <row r="1328" spans="1:62" x14ac:dyDescent="0.25">
      <c r="A1328" t="str">
        <f t="shared" si="30"/>
        <v>61. Telecommunicatie</v>
      </c>
      <c r="B1328" s="275">
        <v>61</v>
      </c>
      <c r="C1328" s="5" t="s">
        <v>156</v>
      </c>
      <c r="D1328" s="70">
        <v>5</v>
      </c>
      <c r="E1328" s="70">
        <v>5</v>
      </c>
      <c r="F1328" s="70">
        <v>8</v>
      </c>
      <c r="G1328" s="70">
        <v>6</v>
      </c>
      <c r="H1328" s="70">
        <v>8</v>
      </c>
      <c r="I1328" s="70">
        <v>5</v>
      </c>
      <c r="J1328" s="70">
        <v>6</v>
      </c>
      <c r="K1328" s="69">
        <v>9</v>
      </c>
      <c r="L1328" s="69">
        <v>8</v>
      </c>
      <c r="M1328" s="265">
        <v>9.9856941852007637</v>
      </c>
      <c r="N1328" s="70">
        <v>11.77356543158203</v>
      </c>
      <c r="O1328" s="70">
        <v>24.720615427524884</v>
      </c>
      <c r="P1328" s="70">
        <v>40.409078556545929</v>
      </c>
      <c r="Q1328" s="70">
        <v>42.867119679108598</v>
      </c>
      <c r="R1328" s="70">
        <v>28.752159039907536</v>
      </c>
      <c r="S1328" s="70">
        <v>26.881408378188706</v>
      </c>
      <c r="T1328" s="265">
        <v>31.655390989217778</v>
      </c>
      <c r="U1328" s="70">
        <v>11.451058397588641</v>
      </c>
      <c r="V1328" s="70">
        <v>23.384847060255805</v>
      </c>
      <c r="W1328" s="70">
        <v>37.178497157842706</v>
      </c>
      <c r="X1328" s="70">
        <v>38.359665760468246</v>
      </c>
      <c r="Y1328" s="70">
        <v>25.024107709969513</v>
      </c>
      <c r="Z1328" s="70">
        <v>22.755049524565699</v>
      </c>
      <c r="AA1328" s="70">
        <v>26.062200177634629</v>
      </c>
      <c r="BJ1328" s="275"/>
    </row>
    <row r="1329" spans="1:62" x14ac:dyDescent="0.25">
      <c r="A1329" t="str">
        <f t="shared" si="30"/>
        <v>61. Telecommunicatie</v>
      </c>
      <c r="B1329" s="275">
        <v>61</v>
      </c>
      <c r="C1329" s="5" t="s">
        <v>6</v>
      </c>
      <c r="D1329" s="70">
        <v>1299</v>
      </c>
      <c r="E1329" s="70">
        <v>1381</v>
      </c>
      <c r="F1329" s="70">
        <v>1548</v>
      </c>
      <c r="G1329" s="70">
        <v>1395</v>
      </c>
      <c r="H1329" s="70">
        <v>1210</v>
      </c>
      <c r="I1329" s="70">
        <v>1014</v>
      </c>
      <c r="J1329" s="70">
        <v>813</v>
      </c>
      <c r="K1329" s="69">
        <v>791</v>
      </c>
      <c r="L1329" s="69">
        <v>775</v>
      </c>
      <c r="M1329" s="265">
        <v>731.42162447689077</v>
      </c>
      <c r="N1329" s="70">
        <v>731.73623646075521</v>
      </c>
      <c r="O1329" s="70">
        <v>751.60912334461784</v>
      </c>
      <c r="P1329" s="70">
        <v>784.68261441958737</v>
      </c>
      <c r="Q1329" s="70">
        <v>785.27292883995415</v>
      </c>
      <c r="R1329" s="70">
        <v>789.97317871255257</v>
      </c>
      <c r="S1329" s="70">
        <v>793.60095157644889</v>
      </c>
      <c r="T1329" s="265">
        <v>784.30553119200499</v>
      </c>
      <c r="U1329" s="70">
        <v>711.69217379700069</v>
      </c>
      <c r="V1329" s="70">
        <v>710.99623106214165</v>
      </c>
      <c r="W1329" s="70">
        <v>721.94965567413033</v>
      </c>
      <c r="X1329" s="70">
        <v>702.70191481339566</v>
      </c>
      <c r="Y1329" s="70">
        <v>687.54398181547754</v>
      </c>
      <c r="Z1329" s="70">
        <v>671.78135541875065</v>
      </c>
      <c r="AA1329" s="70">
        <v>645.72659239351844</v>
      </c>
      <c r="BJ1329" s="275"/>
    </row>
    <row r="1330" spans="1:62" x14ac:dyDescent="0.25">
      <c r="A1330" t="str">
        <f t="shared" si="30"/>
        <v>61. Telecommunicatie</v>
      </c>
      <c r="B1330" s="275">
        <v>61</v>
      </c>
      <c r="C1330" s="5" t="s">
        <v>157</v>
      </c>
      <c r="D1330" s="267">
        <v>0.97094999520469749</v>
      </c>
      <c r="E1330" s="266"/>
      <c r="F1330" s="266"/>
      <c r="G1330" s="266"/>
      <c r="H1330" s="266"/>
      <c r="I1330" s="266"/>
      <c r="J1330" s="266"/>
      <c r="K1330" s="334"/>
      <c r="L1330" s="334"/>
      <c r="M1330" s="269"/>
      <c r="N1330" s="266"/>
      <c r="O1330" s="266"/>
      <c r="P1330" s="266"/>
      <c r="Q1330" s="266"/>
      <c r="R1330" s="266"/>
      <c r="S1330" s="266"/>
      <c r="T1330" s="269"/>
      <c r="U1330" s="266"/>
      <c r="V1330" s="266"/>
      <c r="W1330" s="266"/>
      <c r="X1330" s="266"/>
      <c r="Y1330" s="266"/>
      <c r="Z1330" s="266"/>
      <c r="AA1330" s="266"/>
      <c r="BJ1330" s="275"/>
    </row>
    <row r="1331" spans="1:62" x14ac:dyDescent="0.25">
      <c r="A1331" t="str">
        <f t="shared" si="30"/>
        <v>61. Telecommunicatie</v>
      </c>
      <c r="B1331" s="275">
        <v>61</v>
      </c>
      <c r="C1331" s="99" t="s">
        <v>158</v>
      </c>
      <c r="D1331" s="266"/>
      <c r="E1331" s="267">
        <v>2.7996444823534861E-2</v>
      </c>
      <c r="F1331" s="267">
        <v>-1.1127801691033501E-2</v>
      </c>
      <c r="G1331" s="267">
        <v>8.5971757388927372E-3</v>
      </c>
      <c r="H1331" s="267">
        <v>-2.6185327376311851E-3</v>
      </c>
      <c r="I1331" s="267">
        <v>2.3608722804406068E-2</v>
      </c>
      <c r="J1331" s="267">
        <v>-1.8024843313973193E-2</v>
      </c>
      <c r="K1331" s="333">
        <v>-1.041757743714572E-2</v>
      </c>
      <c r="L1331" s="333">
        <v>-1.1449450545483741E-3</v>
      </c>
      <c r="M1331" s="268">
        <v>-1.1995568736564544E-2</v>
      </c>
      <c r="N1331" s="267">
        <v>7.8821795450251253E-4</v>
      </c>
      <c r="O1331" s="267">
        <v>7.8821795450256804E-4</v>
      </c>
      <c r="P1331" s="267">
        <v>7.8821795450251253E-4</v>
      </c>
      <c r="Q1331" s="267">
        <v>7.8821795450256804E-4</v>
      </c>
      <c r="R1331" s="267">
        <v>7.8821795450267906E-4</v>
      </c>
      <c r="S1331" s="267">
        <v>7.8821795450251253E-4</v>
      </c>
      <c r="T1331" s="268">
        <v>7.8821795450229049E-4</v>
      </c>
      <c r="U1331" s="267">
        <v>1.4064985865497981E-2</v>
      </c>
      <c r="V1331" s="267">
        <v>1.4064985865497981E-2</v>
      </c>
      <c r="W1331" s="267">
        <v>1.4064985865498203E-2</v>
      </c>
      <c r="X1331" s="267">
        <v>1.4064985865497925E-2</v>
      </c>
      <c r="Y1331" s="267">
        <v>1.4064985865498258E-2</v>
      </c>
      <c r="Z1331" s="267">
        <v>1.4064985865498425E-2</v>
      </c>
      <c r="AA1331" s="267">
        <v>1.406498586549787E-2</v>
      </c>
      <c r="AB1331" s="17"/>
      <c r="BJ1331" s="275"/>
    </row>
    <row r="1332" spans="1:62" x14ac:dyDescent="0.25">
      <c r="A1332" t="str">
        <f t="shared" si="30"/>
        <v>61. Telecommunicatie</v>
      </c>
      <c r="B1332" s="275">
        <v>61</v>
      </c>
      <c r="C1332" s="99" t="s">
        <v>159</v>
      </c>
      <c r="D1332" s="270"/>
      <c r="E1332" s="70">
        <v>6.5835763855014671</v>
      </c>
      <c r="F1332" s="70">
        <v>3.0570427136633227</v>
      </c>
      <c r="G1332" s="70">
        <v>2.1169283854952536</v>
      </c>
      <c r="H1332" s="70">
        <v>1.5540491636918683</v>
      </c>
      <c r="I1332" s="70">
        <v>3.2654618606359604</v>
      </c>
      <c r="J1332" s="70">
        <v>4.0208806185675794</v>
      </c>
      <c r="K1332" s="69">
        <v>3.0613040591866501</v>
      </c>
      <c r="L1332" s="69">
        <v>1.5584699267411171</v>
      </c>
      <c r="M1332" s="265">
        <v>1.0172787037967121</v>
      </c>
      <c r="N1332" s="70">
        <v>2.613984617916763</v>
      </c>
      <c r="O1332" s="70">
        <v>2.3891718280925152</v>
      </c>
      <c r="P1332" s="70">
        <v>2.1596653534574481</v>
      </c>
      <c r="Q1332" s="70">
        <v>1.9968999344321472</v>
      </c>
      <c r="R1332" s="70">
        <v>1.8793646818817205</v>
      </c>
      <c r="S1332" s="70">
        <v>1.7909433462749842</v>
      </c>
      <c r="T1332" s="265">
        <v>1.7151497190549088</v>
      </c>
      <c r="U1332" s="70">
        <v>2.6805433578853783</v>
      </c>
      <c r="V1332" s="70">
        <v>2.3828945367897894</v>
      </c>
      <c r="W1332" s="70">
        <v>2.0949879307283821</v>
      </c>
      <c r="X1332" s="70">
        <v>1.8840351221185603</v>
      </c>
      <c r="Y1332" s="70">
        <v>1.7245721988378278</v>
      </c>
      <c r="Z1332" s="70">
        <v>1.598415915565697</v>
      </c>
      <c r="AA1332" s="70">
        <v>1.4888385716710313</v>
      </c>
      <c r="BJ1332" s="275"/>
    </row>
    <row r="1333" spans="1:62" x14ac:dyDescent="0.25">
      <c r="A1333" t="str">
        <f t="shared" si="30"/>
        <v>61. Telecommunicatie</v>
      </c>
      <c r="B1333" s="275">
        <v>61</v>
      </c>
      <c r="C1333" s="99" t="s">
        <v>160</v>
      </c>
      <c r="D1333" s="270"/>
      <c r="E1333" s="70">
        <v>127.27167145846408</v>
      </c>
      <c r="F1333" s="70">
        <v>91.675638118991529</v>
      </c>
      <c r="G1333" s="70">
        <v>94.606557240475013</v>
      </c>
      <c r="H1333" s="70">
        <v>88.811506950315589</v>
      </c>
      <c r="I1333" s="70">
        <v>89.81520956301074</v>
      </c>
      <c r="J1333" s="70">
        <v>76.503998045245424</v>
      </c>
      <c r="K1333" s="69">
        <v>79.999291923029531</v>
      </c>
      <c r="L1333" s="69">
        <v>76.053606871446689</v>
      </c>
      <c r="M1333" s="265">
        <v>67.150492133127486</v>
      </c>
      <c r="N1333" s="70">
        <v>79.117159408621433</v>
      </c>
      <c r="O1333" s="70">
        <v>72.312777620102338</v>
      </c>
      <c r="P1333" s="70">
        <v>65.366332635477875</v>
      </c>
      <c r="Q1333" s="70">
        <v>60.43993118882414</v>
      </c>
      <c r="R1333" s="70">
        <v>56.882505774601299</v>
      </c>
      <c r="S1333" s="70">
        <v>54.206267798152666</v>
      </c>
      <c r="T1333" s="265">
        <v>51.912231159288517</v>
      </c>
      <c r="U1333" s="70">
        <v>82.52097337061646</v>
      </c>
      <c r="V1333" s="70">
        <v>73.357804878239918</v>
      </c>
      <c r="W1333" s="70">
        <v>64.494552096997708</v>
      </c>
      <c r="X1333" s="70">
        <v>58.000334777013492</v>
      </c>
      <c r="Y1333" s="70">
        <v>53.091242145872165</v>
      </c>
      <c r="Z1333" s="70">
        <v>49.207499970312618</v>
      </c>
      <c r="AA1333" s="70">
        <v>45.834143202568328</v>
      </c>
      <c r="BJ1333" s="275"/>
    </row>
    <row r="1334" spans="1:62" x14ac:dyDescent="0.25">
      <c r="A1334" t="str">
        <f t="shared" si="30"/>
        <v>61. Telecommunicatie</v>
      </c>
      <c r="B1334" s="275">
        <v>61</v>
      </c>
      <c r="C1334" s="99" t="s">
        <v>161</v>
      </c>
      <c r="D1334" s="270"/>
      <c r="E1334" s="70">
        <v>186.11169989895271</v>
      </c>
      <c r="F1334" s="70">
        <v>143.46753726131632</v>
      </c>
      <c r="G1334" s="70">
        <v>170.505884733621</v>
      </c>
      <c r="H1334" s="70">
        <v>157.04614151048673</v>
      </c>
      <c r="I1334" s="70">
        <v>175.15012972583773</v>
      </c>
      <c r="J1334" s="70">
        <v>133.61802967792661</v>
      </c>
      <c r="K1334" s="69">
        <v>130.43708108078201</v>
      </c>
      <c r="L1334" s="69">
        <v>136.72223384507731</v>
      </c>
      <c r="M1334" s="265">
        <v>116.48540396843396</v>
      </c>
      <c r="N1334" s="70">
        <v>134.94546161620949</v>
      </c>
      <c r="O1334" s="70">
        <v>123.33962985571557</v>
      </c>
      <c r="P1334" s="70">
        <v>111.49148930000693</v>
      </c>
      <c r="Q1334" s="70">
        <v>103.08881758764251</v>
      </c>
      <c r="R1334" s="70">
        <v>97.021127363728581</v>
      </c>
      <c r="S1334" s="70">
        <v>92.456426459068183</v>
      </c>
      <c r="T1334" s="265">
        <v>88.543623781242403</v>
      </c>
      <c r="U1334" s="70">
        <v>144.47800435451464</v>
      </c>
      <c r="V1334" s="70">
        <v>128.43509740288476</v>
      </c>
      <c r="W1334" s="70">
        <v>112.91728391112775</v>
      </c>
      <c r="X1334" s="70">
        <v>101.54718586318177</v>
      </c>
      <c r="Y1334" s="70">
        <v>92.952329579151382</v>
      </c>
      <c r="Z1334" s="70">
        <v>86.152660403749962</v>
      </c>
      <c r="AA1334" s="70">
        <v>80.246575757964123</v>
      </c>
      <c r="BJ1334" s="275"/>
    </row>
    <row r="1335" spans="1:62" x14ac:dyDescent="0.25">
      <c r="A1335" t="str">
        <f t="shared" si="30"/>
        <v>61. Telecommunicatie</v>
      </c>
      <c r="B1335" s="275">
        <v>61</v>
      </c>
      <c r="C1335" s="99" t="s">
        <v>162</v>
      </c>
      <c r="D1335" s="270"/>
      <c r="E1335" s="70">
        <v>160.02056242213123</v>
      </c>
      <c r="F1335" s="70">
        <v>109.74639035758076</v>
      </c>
      <c r="G1335" s="70">
        <v>119.13060025361182</v>
      </c>
      <c r="H1335" s="70">
        <v>102.42080619133746</v>
      </c>
      <c r="I1335" s="70">
        <v>130.45373715570906</v>
      </c>
      <c r="J1335" s="70">
        <v>96.245582031314157</v>
      </c>
      <c r="K1335" s="69">
        <v>103.8262872466702</v>
      </c>
      <c r="L1335" s="69">
        <v>120.52024560544154</v>
      </c>
      <c r="M1335" s="265">
        <v>109.14688135211091</v>
      </c>
      <c r="N1335" s="70">
        <v>113.18961206883456</v>
      </c>
      <c r="O1335" s="70">
        <v>105.83521233356598</v>
      </c>
      <c r="P1335" s="70">
        <v>100.57722929248287</v>
      </c>
      <c r="Q1335" s="70">
        <v>93.240064337149605</v>
      </c>
      <c r="R1335" s="70">
        <v>85.087279837073439</v>
      </c>
      <c r="S1335" s="70">
        <v>79.693231618610767</v>
      </c>
      <c r="T1335" s="265">
        <v>73.792023260258162</v>
      </c>
      <c r="U1335" s="70">
        <v>125.02689376201252</v>
      </c>
      <c r="V1335" s="70">
        <v>113.70110441777464</v>
      </c>
      <c r="W1335" s="70">
        <v>105.09251682251795</v>
      </c>
      <c r="X1335" s="70">
        <v>94.757221493906044</v>
      </c>
      <c r="Y1335" s="70">
        <v>84.103103255029836</v>
      </c>
      <c r="Z1335" s="70">
        <v>76.613701766891481</v>
      </c>
      <c r="AA1335" s="70">
        <v>68.997293371161703</v>
      </c>
      <c r="BJ1335" s="275"/>
    </row>
    <row r="1336" spans="1:62" x14ac:dyDescent="0.25">
      <c r="A1336" t="str">
        <f t="shared" si="30"/>
        <v>61. Telecommunicatie</v>
      </c>
      <c r="B1336" s="275">
        <v>61</v>
      </c>
      <c r="C1336" s="99" t="s">
        <v>163</v>
      </c>
      <c r="D1336" s="270"/>
      <c r="E1336" s="70">
        <v>161.57508187566614</v>
      </c>
      <c r="F1336" s="70">
        <v>103.81173066571316</v>
      </c>
      <c r="G1336" s="70">
        <v>123.49569900466572</v>
      </c>
      <c r="H1336" s="70">
        <v>109.42266808911941</v>
      </c>
      <c r="I1336" s="70">
        <v>127.7603161977985</v>
      </c>
      <c r="J1336" s="70">
        <v>80.110054570310652</v>
      </c>
      <c r="K1336" s="69">
        <v>89.115196368691855</v>
      </c>
      <c r="L1336" s="69">
        <v>93.492995369533261</v>
      </c>
      <c r="M1336" s="265">
        <v>84.116644195127577</v>
      </c>
      <c r="N1336" s="70">
        <v>94.541569572839606</v>
      </c>
      <c r="O1336" s="70">
        <v>95.758973198033289</v>
      </c>
      <c r="P1336" s="70">
        <v>93.716611486161824</v>
      </c>
      <c r="Q1336" s="70">
        <v>94.306908842838993</v>
      </c>
      <c r="R1336" s="70">
        <v>93.07139086503507</v>
      </c>
      <c r="S1336" s="70">
        <v>86.79964141098074</v>
      </c>
      <c r="T1336" s="265">
        <v>81.15990779809286</v>
      </c>
      <c r="U1336" s="70">
        <v>106.05436437749844</v>
      </c>
      <c r="V1336" s="70">
        <v>104.4775177020084</v>
      </c>
      <c r="W1336" s="70">
        <v>99.448347305804191</v>
      </c>
      <c r="X1336" s="70">
        <v>97.333452940743982</v>
      </c>
      <c r="Y1336" s="70">
        <v>93.427010473173723</v>
      </c>
      <c r="Z1336" s="70">
        <v>84.744555668061167</v>
      </c>
      <c r="AA1336" s="70">
        <v>77.067815434919694</v>
      </c>
      <c r="BJ1336" s="275"/>
    </row>
    <row r="1337" spans="1:62" x14ac:dyDescent="0.25">
      <c r="A1337" t="str">
        <f t="shared" si="30"/>
        <v>61. Telecommunicatie</v>
      </c>
      <c r="B1337" s="275">
        <v>61</v>
      </c>
      <c r="C1337" s="99" t="s">
        <v>164</v>
      </c>
      <c r="D1337" s="270"/>
      <c r="E1337" s="70">
        <v>138.52681968671303</v>
      </c>
      <c r="F1337" s="70">
        <v>80.309439702074002</v>
      </c>
      <c r="G1337" s="70">
        <v>96.422755105203848</v>
      </c>
      <c r="H1337" s="70">
        <v>85.901440023348016</v>
      </c>
      <c r="I1337" s="70">
        <v>112.63296361467199</v>
      </c>
      <c r="J1337" s="70">
        <v>62.649213284203533</v>
      </c>
      <c r="K1337" s="69">
        <v>76.52558425096295</v>
      </c>
      <c r="L1337" s="69">
        <v>82.661326365330027</v>
      </c>
      <c r="M1337" s="265">
        <v>68.030451852143159</v>
      </c>
      <c r="N1337" s="70">
        <v>76.944215571466302</v>
      </c>
      <c r="O1337" s="70">
        <v>74.043324606962372</v>
      </c>
      <c r="P1337" s="70">
        <v>72.714376481116219</v>
      </c>
      <c r="Q1337" s="70">
        <v>70.040777000602333</v>
      </c>
      <c r="R1337" s="70">
        <v>68.708270030054706</v>
      </c>
      <c r="S1337" s="70">
        <v>68.168852245456122</v>
      </c>
      <c r="T1337" s="265">
        <v>69.04665666761511</v>
      </c>
      <c r="U1337" s="70">
        <v>88.54786670491049</v>
      </c>
      <c r="V1337" s="70">
        <v>82.875405159768064</v>
      </c>
      <c r="W1337" s="70">
        <v>79.158520055207902</v>
      </c>
      <c r="X1337" s="70">
        <v>74.159358547225324</v>
      </c>
      <c r="Y1337" s="70">
        <v>70.755735680393443</v>
      </c>
      <c r="Z1337" s="70">
        <v>68.277285523384265</v>
      </c>
      <c r="AA1337" s="70">
        <v>67.262119279910792</v>
      </c>
      <c r="BJ1337" s="275"/>
    </row>
    <row r="1338" spans="1:62" x14ac:dyDescent="0.25">
      <c r="A1338" t="str">
        <f t="shared" si="30"/>
        <v>61. Telecommunicatie</v>
      </c>
      <c r="B1338" s="275">
        <v>61</v>
      </c>
      <c r="C1338" s="99" t="s">
        <v>165</v>
      </c>
      <c r="D1338" s="270"/>
      <c r="E1338" s="70">
        <v>79.754139700588567</v>
      </c>
      <c r="F1338" s="70">
        <v>44.000891907385743</v>
      </c>
      <c r="G1338" s="70">
        <v>63.847396524232643</v>
      </c>
      <c r="H1338" s="70">
        <v>55.24294699055654</v>
      </c>
      <c r="I1338" s="70">
        <v>83.335102180561861</v>
      </c>
      <c r="J1338" s="70">
        <v>40.823146020917207</v>
      </c>
      <c r="K1338" s="69">
        <v>51.582016204451762</v>
      </c>
      <c r="L1338" s="69">
        <v>57.510654057704592</v>
      </c>
      <c r="M1338" s="265">
        <v>46.518489875436302</v>
      </c>
      <c r="N1338" s="70">
        <v>57.628757747821552</v>
      </c>
      <c r="O1338" s="70">
        <v>56.338339017967883</v>
      </c>
      <c r="P1338" s="70">
        <v>55.258987732513475</v>
      </c>
      <c r="Q1338" s="70">
        <v>54.140361574449969</v>
      </c>
      <c r="R1338" s="70">
        <v>52.463773562573678</v>
      </c>
      <c r="S1338" s="70">
        <v>50.721652471396929</v>
      </c>
      <c r="T1338" s="265">
        <v>48.809384183700423</v>
      </c>
      <c r="U1338" s="70">
        <v>69.401142063295694</v>
      </c>
      <c r="V1338" s="70">
        <v>65.988616910690894</v>
      </c>
      <c r="W1338" s="70">
        <v>62.951421268881582</v>
      </c>
      <c r="X1338" s="70">
        <v>59.987587212143254</v>
      </c>
      <c r="Y1338" s="70">
        <v>56.537603408111238</v>
      </c>
      <c r="Z1338" s="70">
        <v>53.162927986568263</v>
      </c>
      <c r="AA1338" s="70">
        <v>49.757259664416665</v>
      </c>
      <c r="BJ1338" s="275"/>
    </row>
    <row r="1339" spans="1:62" x14ac:dyDescent="0.25">
      <c r="A1339" t="str">
        <f t="shared" si="30"/>
        <v>61. Telecommunicatie</v>
      </c>
      <c r="B1339" s="275">
        <v>61</v>
      </c>
      <c r="C1339" s="99" t="s">
        <v>166</v>
      </c>
      <c r="D1339" s="266"/>
      <c r="E1339" s="70">
        <v>105.18587918613954</v>
      </c>
      <c r="F1339" s="70">
        <v>45.874069254651083</v>
      </c>
      <c r="G1339" s="70">
        <v>52.246666643325717</v>
      </c>
      <c r="H1339" s="70">
        <v>37.447783779203974</v>
      </c>
      <c r="I1339" s="70">
        <v>56.938041089175691</v>
      </c>
      <c r="J1339" s="70">
        <v>26.911670388140156</v>
      </c>
      <c r="K1339" s="69">
        <v>36.650277572445887</v>
      </c>
      <c r="L1339" s="69">
        <v>46.516691159266955</v>
      </c>
      <c r="M1339" s="265">
        <v>39.072178936537725</v>
      </c>
      <c r="N1339" s="70">
        <v>51.500039815523962</v>
      </c>
      <c r="O1339" s="70">
        <v>51.336409666991123</v>
      </c>
      <c r="P1339" s="70">
        <v>49.970686485561039</v>
      </c>
      <c r="Q1339" s="70">
        <v>47.114357193336566</v>
      </c>
      <c r="R1339" s="70">
        <v>46.528040562746718</v>
      </c>
      <c r="S1339" s="70">
        <v>46.344444187888165</v>
      </c>
      <c r="T1339" s="265">
        <v>45.317247256775644</v>
      </c>
      <c r="U1339" s="70">
        <v>62.770768572639092</v>
      </c>
      <c r="V1339" s="70">
        <v>60.857344932400636</v>
      </c>
      <c r="W1339" s="70">
        <v>57.615648250028087</v>
      </c>
      <c r="X1339" s="70">
        <v>52.834309363713075</v>
      </c>
      <c r="Y1339" s="70">
        <v>50.747558843701789</v>
      </c>
      <c r="Z1339" s="70">
        <v>49.162696820710174</v>
      </c>
      <c r="AA1339" s="70">
        <v>46.756195849628163</v>
      </c>
      <c r="BJ1339" s="275"/>
    </row>
    <row r="1340" spans="1:62" x14ac:dyDescent="0.25">
      <c r="A1340" t="str">
        <f t="shared" si="30"/>
        <v>61. Telecommunicatie</v>
      </c>
      <c r="B1340" s="275">
        <v>61</v>
      </c>
      <c r="C1340" s="99" t="s">
        <v>167</v>
      </c>
      <c r="D1340" s="266"/>
      <c r="E1340" s="70">
        <v>271.72241354373131</v>
      </c>
      <c r="F1340" s="70">
        <v>244.62575062252822</v>
      </c>
      <c r="G1340" s="70">
        <v>288.70833518440702</v>
      </c>
      <c r="H1340" s="70">
        <v>246.57061898853632</v>
      </c>
      <c r="I1340" s="70">
        <v>240.08785889590419</v>
      </c>
      <c r="J1340" s="70">
        <v>163.91378384996167</v>
      </c>
      <c r="K1340" s="69">
        <v>126.07813334056392</v>
      </c>
      <c r="L1340" s="69">
        <v>115.16990303089911</v>
      </c>
      <c r="M1340" s="265">
        <v>102.64079324695514</v>
      </c>
      <c r="N1340" s="70">
        <v>107.66690683886246</v>
      </c>
      <c r="O1340" s="70">
        <v>114.38624409862344</v>
      </c>
      <c r="P1340" s="70">
        <v>121.36287290651951</v>
      </c>
      <c r="Q1340" s="70">
        <v>129.90373637995037</v>
      </c>
      <c r="R1340" s="70">
        <v>134.72184226929053</v>
      </c>
      <c r="S1340" s="70">
        <v>139.02076671428961</v>
      </c>
      <c r="T1340" s="265">
        <v>138.24930675323679</v>
      </c>
      <c r="U1340" s="70">
        <v>114.37003061293223</v>
      </c>
      <c r="V1340" s="70">
        <v>118.17930422222437</v>
      </c>
      <c r="W1340" s="70">
        <v>121.95261155845519</v>
      </c>
      <c r="X1340" s="70">
        <v>126.95930223659151</v>
      </c>
      <c r="Y1340" s="70">
        <v>128.06148243651259</v>
      </c>
      <c r="Z1340" s="70">
        <v>128.52802052899372</v>
      </c>
      <c r="AA1340" s="70">
        <v>124.31362467586793</v>
      </c>
      <c r="BJ1340" s="275"/>
    </row>
    <row r="1341" spans="1:62" x14ac:dyDescent="0.25">
      <c r="A1341" t="str">
        <f t="shared" si="30"/>
        <v>61. Telecommunicatie</v>
      </c>
      <c r="B1341" s="275">
        <v>61</v>
      </c>
      <c r="C1341" s="99" t="s">
        <v>168</v>
      </c>
      <c r="D1341" s="266"/>
      <c r="E1341" s="70">
        <v>52.889830405523227</v>
      </c>
      <c r="F1341" s="70">
        <v>45.623329819015709</v>
      </c>
      <c r="G1341" s="70">
        <v>70.925329051830545</v>
      </c>
      <c r="H1341" s="70">
        <v>62.463173501800526</v>
      </c>
      <c r="I1341" s="70">
        <v>58.85058011561847</v>
      </c>
      <c r="J1341" s="70">
        <v>45.895294506471558</v>
      </c>
      <c r="K1341" s="69">
        <v>51.987544683678074</v>
      </c>
      <c r="L1341" s="69">
        <v>69.525745514193076</v>
      </c>
      <c r="M1341" s="265">
        <v>72.039272843445517</v>
      </c>
      <c r="N1341" s="70">
        <v>63.948090742102941</v>
      </c>
      <c r="O1341" s="70">
        <v>54.208853747822893</v>
      </c>
      <c r="P1341" s="70">
        <v>46.593523103095158</v>
      </c>
      <c r="Q1341" s="70">
        <v>39.900715066246221</v>
      </c>
      <c r="R1341" s="70">
        <v>32.677611009740787</v>
      </c>
      <c r="S1341" s="70">
        <v>32.280891973084508</v>
      </c>
      <c r="T1341" s="265">
        <v>34.972787720088121</v>
      </c>
      <c r="U1341" s="70">
        <v>66.823304377169052</v>
      </c>
      <c r="V1341" s="70">
        <v>55.09449629083246</v>
      </c>
      <c r="W1341" s="70">
        <v>46.057585886486919</v>
      </c>
      <c r="X1341" s="70">
        <v>38.361353940005209</v>
      </c>
      <c r="Y1341" s="70">
        <v>30.556328795714965</v>
      </c>
      <c r="Z1341" s="70">
        <v>29.358511319262853</v>
      </c>
      <c r="AA1341" s="70">
        <v>30.935446101427548</v>
      </c>
      <c r="BJ1341" s="275"/>
    </row>
    <row r="1342" spans="1:62" x14ac:dyDescent="0.25">
      <c r="A1342" t="str">
        <f t="shared" si="30"/>
        <v>61. Telecommunicatie</v>
      </c>
      <c r="B1342" s="275">
        <v>61</v>
      </c>
      <c r="C1342" s="99" t="s">
        <v>169</v>
      </c>
      <c r="D1342" s="266"/>
      <c r="E1342" s="70">
        <v>2.7436173803844097</v>
      </c>
      <c r="F1342" s="70">
        <v>2.5479961478115678</v>
      </c>
      <c r="G1342" s="70">
        <v>4.2345936559379185</v>
      </c>
      <c r="H1342" s="70">
        <v>3.108650991094295</v>
      </c>
      <c r="I1342" s="70">
        <v>4.3546860324620251</v>
      </c>
      <c r="J1342" s="70">
        <v>2.5135109396968689</v>
      </c>
      <c r="K1342" s="69">
        <v>3.0618567228972084</v>
      </c>
      <c r="L1342" s="69">
        <v>4.676238775789189</v>
      </c>
      <c r="M1342" s="265">
        <v>4.0698517001342598</v>
      </c>
      <c r="N1342" s="70">
        <v>5.2076917915083509</v>
      </c>
      <c r="O1342" s="70">
        <v>6.140093910116426</v>
      </c>
      <c r="P1342" s="70">
        <v>12.892177915257053</v>
      </c>
      <c r="Q1342" s="70">
        <v>21.073950673676624</v>
      </c>
      <c r="R1342" s="70">
        <v>22.35585660227304</v>
      </c>
      <c r="S1342" s="70">
        <v>14.994689386961106</v>
      </c>
      <c r="T1342" s="265">
        <v>14.019064389409055</v>
      </c>
      <c r="U1342" s="70">
        <v>5.3402695356354384</v>
      </c>
      <c r="V1342" s="70">
        <v>6.1239346185921191</v>
      </c>
      <c r="W1342" s="70">
        <v>12.506029529369901</v>
      </c>
      <c r="X1342" s="70">
        <v>19.882763488489946</v>
      </c>
      <c r="Y1342" s="70">
        <v>20.514443028045523</v>
      </c>
      <c r="Z1342" s="70">
        <v>13.38269303881385</v>
      </c>
      <c r="AA1342" s="70">
        <v>12.169218834881704</v>
      </c>
      <c r="BJ1342" s="275"/>
    </row>
    <row r="1343" spans="1:62" x14ac:dyDescent="0.25">
      <c r="A1343" t="str">
        <f t="shared" si="30"/>
        <v>61. Telecommunicatie</v>
      </c>
      <c r="B1343" s="275">
        <v>61</v>
      </c>
      <c r="C1343" s="99" t="s">
        <v>26</v>
      </c>
      <c r="D1343" s="270"/>
      <c r="E1343" s="70">
        <v>327.35586132963897</v>
      </c>
      <c r="F1343" s="70">
        <v>292.79707658935547</v>
      </c>
      <c r="G1343" s="70">
        <v>363.86825789217551</v>
      </c>
      <c r="H1343" s="70">
        <v>312.14244348143114</v>
      </c>
      <c r="I1343" s="70">
        <v>303.29312504398467</v>
      </c>
      <c r="J1343" s="70">
        <v>212.3225892961301</v>
      </c>
      <c r="K1343" s="69">
        <v>181.12753474713921</v>
      </c>
      <c r="L1343" s="69">
        <v>189.37188732088137</v>
      </c>
      <c r="M1343" s="265">
        <v>178.74991779053491</v>
      </c>
      <c r="N1343" s="70">
        <v>176.82268937247375</v>
      </c>
      <c r="O1343" s="70">
        <v>174.73519175656276</v>
      </c>
      <c r="P1343" s="70">
        <v>180.84857392487174</v>
      </c>
      <c r="Q1343" s="70">
        <v>190.87840211987321</v>
      </c>
      <c r="R1343" s="70">
        <v>189.75530988130436</v>
      </c>
      <c r="S1343" s="70">
        <v>186.29634807433524</v>
      </c>
      <c r="T1343" s="265">
        <v>187.24115886273398</v>
      </c>
      <c r="U1343" s="70">
        <v>186.53360452573671</v>
      </c>
      <c r="V1343" s="70">
        <v>179.39773513164897</v>
      </c>
      <c r="W1343" s="70">
        <v>180.51622697431199</v>
      </c>
      <c r="X1343" s="70">
        <v>185.20341966508667</v>
      </c>
      <c r="Y1343" s="70">
        <v>179.13225426027307</v>
      </c>
      <c r="Z1343" s="70">
        <v>171.26922488707041</v>
      </c>
      <c r="AA1343" s="70">
        <v>167.4182896121772</v>
      </c>
      <c r="BJ1343" s="275"/>
    </row>
    <row r="1344" spans="1:62" x14ac:dyDescent="0.25">
      <c r="A1344" t="str">
        <f t="shared" si="30"/>
        <v>61. Telecommunicatie</v>
      </c>
      <c r="B1344" s="275">
        <v>61</v>
      </c>
      <c r="C1344" s="99" t="s">
        <v>19</v>
      </c>
      <c r="D1344" s="270"/>
      <c r="E1344" s="70">
        <v>1292.3852919437957</v>
      </c>
      <c r="F1344" s="70">
        <v>914.73981657073136</v>
      </c>
      <c r="G1344" s="70">
        <v>1086.2407457828065</v>
      </c>
      <c r="H1344" s="70">
        <v>949.98978617949081</v>
      </c>
      <c r="I1344" s="70">
        <v>1082.6440864313863</v>
      </c>
      <c r="J1344" s="70">
        <v>733.20516393275534</v>
      </c>
      <c r="K1344" s="69">
        <v>752.32457345336013</v>
      </c>
      <c r="L1344" s="69">
        <v>804.40811052142305</v>
      </c>
      <c r="M1344" s="265">
        <v>710.28773880724873</v>
      </c>
      <c r="N1344" s="70">
        <v>787.30348979170742</v>
      </c>
      <c r="O1344" s="70">
        <v>756.08902988399393</v>
      </c>
      <c r="P1344" s="70">
        <v>732.10395269164951</v>
      </c>
      <c r="Q1344" s="70">
        <v>715.24651977914959</v>
      </c>
      <c r="R1344" s="70">
        <v>691.39706255899955</v>
      </c>
      <c r="S1344" s="70">
        <v>666.47780761216382</v>
      </c>
      <c r="T1344" s="265">
        <v>647.53738268876202</v>
      </c>
      <c r="U1344" s="70">
        <v>868.01416108910951</v>
      </c>
      <c r="V1344" s="70">
        <v>811.47352107220615</v>
      </c>
      <c r="W1344" s="70">
        <v>764.28950461560555</v>
      </c>
      <c r="X1344" s="70">
        <v>725.70690498513204</v>
      </c>
      <c r="Y1344" s="70">
        <v>682.4714098445445</v>
      </c>
      <c r="Z1344" s="70">
        <v>640.18896894231398</v>
      </c>
      <c r="AA1344" s="70">
        <v>604.82853074441778</v>
      </c>
      <c r="BJ1344" s="275"/>
    </row>
    <row r="1345" spans="1:62" x14ac:dyDescent="0.25">
      <c r="A1345" t="str">
        <f t="shared" si="30"/>
        <v>61. Telecommunicatie</v>
      </c>
      <c r="B1345" s="275">
        <v>61</v>
      </c>
      <c r="C1345" s="99" t="s">
        <v>20</v>
      </c>
      <c r="D1345" s="270"/>
      <c r="E1345" s="267">
        <v>0.25329587342895521</v>
      </c>
      <c r="F1345" s="267">
        <v>0.32008782310036815</v>
      </c>
      <c r="G1345" s="267">
        <v>0.33497938583582726</v>
      </c>
      <c r="H1345" s="267">
        <v>0.32857452577122237</v>
      </c>
      <c r="I1345" s="267">
        <v>0.28014111825401466</v>
      </c>
      <c r="J1345" s="267">
        <v>0.28958141559898082</v>
      </c>
      <c r="K1345" s="333">
        <v>0.24075716936337463</v>
      </c>
      <c r="L1345" s="333">
        <v>0.23541767523717427</v>
      </c>
      <c r="M1345" s="268">
        <v>0.25165845899395767</v>
      </c>
      <c r="N1345" s="267">
        <v>0.22459279257006057</v>
      </c>
      <c r="O1345" s="267">
        <v>0.23110399020519082</v>
      </c>
      <c r="P1345" s="267">
        <v>0.24702581274143492</v>
      </c>
      <c r="Q1345" s="267">
        <v>0.26687078768144407</v>
      </c>
      <c r="R1345" s="267">
        <v>0.27445200472646181</v>
      </c>
      <c r="S1345" s="267">
        <v>0.27952370798630499</v>
      </c>
      <c r="T1345" s="268">
        <v>0.28915884066068076</v>
      </c>
      <c r="U1345" s="267">
        <v>0.21489696008149267</v>
      </c>
      <c r="V1345" s="267">
        <v>0.22107651139942233</v>
      </c>
      <c r="W1345" s="267">
        <v>0.23618828452328605</v>
      </c>
      <c r="X1345" s="267">
        <v>0.25520415803247876</v>
      </c>
      <c r="Y1345" s="267">
        <v>0.26247583660841761</v>
      </c>
      <c r="Z1345" s="267">
        <v>0.26752917215995187</v>
      </c>
      <c r="AA1345" s="267">
        <v>0.27680289718826623</v>
      </c>
      <c r="BJ1345" s="275"/>
    </row>
    <row r="1346" spans="1:62" x14ac:dyDescent="0.25">
      <c r="A1346" t="str">
        <f t="shared" si="30"/>
        <v>61. Telecommunicatie</v>
      </c>
      <c r="B1346" s="275">
        <v>61</v>
      </c>
      <c r="C1346" s="99" t="s">
        <v>29</v>
      </c>
      <c r="D1346" s="270"/>
      <c r="E1346" s="70">
        <v>608.38529194379566</v>
      </c>
      <c r="F1346" s="70">
        <v>864.73981657073136</v>
      </c>
      <c r="G1346" s="70">
        <v>748.24074578280647</v>
      </c>
      <c r="H1346" s="70">
        <v>783.98978617949081</v>
      </c>
      <c r="I1346" s="70">
        <v>563.64408643138631</v>
      </c>
      <c r="J1346" s="70">
        <v>733.20516393275534</v>
      </c>
      <c r="K1346" s="69">
        <v>700.32457345336013</v>
      </c>
      <c r="L1346" s="69">
        <v>636.40811052142305</v>
      </c>
      <c r="M1346" s="265">
        <v>679.37805946876904</v>
      </c>
      <c r="N1346" s="70">
        <v>601.12259054983735</v>
      </c>
      <c r="O1346" s="70">
        <v>575.61018891302945</v>
      </c>
      <c r="P1346" s="70">
        <v>557.15253624206457</v>
      </c>
      <c r="Q1346" s="70">
        <v>545.65324251159177</v>
      </c>
      <c r="R1346" s="70">
        <v>526.99782374152483</v>
      </c>
      <c r="S1346" s="70">
        <v>507.11353233416776</v>
      </c>
      <c r="T1346" s="265">
        <v>493.05386793795458</v>
      </c>
      <c r="U1346" s="70">
        <v>520.41191925243572</v>
      </c>
      <c r="V1346" s="70">
        <v>483.74716726424197</v>
      </c>
      <c r="W1346" s="70">
        <v>455.30253602542791</v>
      </c>
      <c r="X1346" s="70">
        <v>434.38780400587575</v>
      </c>
      <c r="Y1346" s="70">
        <v>407.80992822094117</v>
      </c>
      <c r="Z1346" s="70">
        <v>381.23262439062523</v>
      </c>
      <c r="AA1346" s="70">
        <v>360.67930389553544</v>
      </c>
      <c r="BJ1346" s="275"/>
    </row>
    <row r="1347" spans="1:62" x14ac:dyDescent="0.25">
      <c r="A1347" t="str">
        <f t="shared" ref="A1347:A1410" si="31">VLOOKUP(B1347,$AU$3:$AV$70,2)</f>
        <v>62. Ontwerpen en programmeren computerprogramma's, computerconsultancy- en aanverw. activiteiten</v>
      </c>
      <c r="B1347" s="275">
        <v>62</v>
      </c>
      <c r="C1347" s="99" t="s">
        <v>25</v>
      </c>
      <c r="D1347" s="70">
        <v>30316</v>
      </c>
      <c r="E1347" s="70">
        <v>32240</v>
      </c>
      <c r="F1347" s="70">
        <v>34033</v>
      </c>
      <c r="G1347" s="70">
        <v>36067</v>
      </c>
      <c r="H1347" s="70">
        <v>39145</v>
      </c>
      <c r="I1347" s="70">
        <v>42801</v>
      </c>
      <c r="J1347" s="70">
        <v>45108</v>
      </c>
      <c r="K1347" s="69">
        <v>47509</v>
      </c>
      <c r="L1347" s="69">
        <v>51175</v>
      </c>
      <c r="M1347" s="265">
        <v>53174.38758893725</v>
      </c>
      <c r="N1347" s="70">
        <v>56600.075142119407</v>
      </c>
      <c r="O1347" s="70">
        <v>60246.457953754638</v>
      </c>
      <c r="P1347" s="70">
        <v>64127.7540155155</v>
      </c>
      <c r="Q1347" s="70">
        <v>68259.097293838102</v>
      </c>
      <c r="R1347" s="70">
        <v>72656.596740349793</v>
      </c>
      <c r="S1347" s="70">
        <v>77337.399103963136</v>
      </c>
      <c r="T1347" s="265">
        <v>82319.755789553703</v>
      </c>
      <c r="U1347" s="70">
        <v>55757.033967228657</v>
      </c>
      <c r="V1347" s="70">
        <v>58465.117846876208</v>
      </c>
      <c r="W1347" s="70">
        <v>61304.731647995519</v>
      </c>
      <c r="X1347" s="70">
        <v>64282.263695694404</v>
      </c>
      <c r="Y1347" s="70">
        <v>67404.412591991146</v>
      </c>
      <c r="Z1347" s="70">
        <v>70678.20228576813</v>
      </c>
      <c r="AA1347" s="70">
        <v>74110.997874662877</v>
      </c>
      <c r="BJ1347" s="275"/>
    </row>
    <row r="1348" spans="1:62" x14ac:dyDescent="0.25">
      <c r="A1348" t="str">
        <f t="shared" si="31"/>
        <v>62. Ontwerpen en programmeren computerprogramma's, computerconsultancy- en aanverw. activiteiten</v>
      </c>
      <c r="B1348" s="275">
        <v>62</v>
      </c>
      <c r="C1348" s="99" t="s">
        <v>154</v>
      </c>
      <c r="D1348" s="266"/>
      <c r="E1348" s="70">
        <v>1924</v>
      </c>
      <c r="F1348" s="70">
        <v>1793</v>
      </c>
      <c r="G1348" s="70">
        <v>2034</v>
      </c>
      <c r="H1348" s="70">
        <v>3078</v>
      </c>
      <c r="I1348" s="70">
        <v>3656</v>
      </c>
      <c r="J1348" s="70">
        <v>2307</v>
      </c>
      <c r="K1348" s="69">
        <v>2401</v>
      </c>
      <c r="L1348" s="69">
        <v>3666</v>
      </c>
      <c r="M1348" s="265">
        <v>1999.3875889372503</v>
      </c>
      <c r="N1348" s="70">
        <v>3425.687553182157</v>
      </c>
      <c r="O1348" s="70">
        <v>3646.3828116352306</v>
      </c>
      <c r="P1348" s="70">
        <v>3881.2960617608624</v>
      </c>
      <c r="Q1348" s="70">
        <v>4131.3432783226017</v>
      </c>
      <c r="R1348" s="70">
        <v>4397.4994465116906</v>
      </c>
      <c r="S1348" s="70">
        <v>4680.8023636133439</v>
      </c>
      <c r="T1348" s="265">
        <v>4982.3566855905665</v>
      </c>
      <c r="U1348" s="70">
        <v>2582.646378291407</v>
      </c>
      <c r="V1348" s="70">
        <v>2708.0838796475509</v>
      </c>
      <c r="W1348" s="70">
        <v>2839.6138011193107</v>
      </c>
      <c r="X1348" s="70">
        <v>2977.5320476988854</v>
      </c>
      <c r="Y1348" s="70">
        <v>3122.1488962967414</v>
      </c>
      <c r="Z1348" s="70">
        <v>3273.7896937769838</v>
      </c>
      <c r="AA1348" s="70">
        <v>3432.7955888947472</v>
      </c>
      <c r="BJ1348" s="275"/>
    </row>
    <row r="1349" spans="1:62" x14ac:dyDescent="0.25">
      <c r="A1349" t="str">
        <f t="shared" si="31"/>
        <v>62. Ontwerpen en programmeren computerprogramma's, computerconsultancy- en aanverw. activiteiten</v>
      </c>
      <c r="B1349" s="275">
        <v>62</v>
      </c>
      <c r="C1349" s="99" t="s">
        <v>155</v>
      </c>
      <c r="D1349" s="266"/>
      <c r="E1349" s="267">
        <v>1.0634648370497428</v>
      </c>
      <c r="F1349" s="267">
        <v>1.0556141439205955</v>
      </c>
      <c r="G1349" s="267">
        <v>1.059765521699527</v>
      </c>
      <c r="H1349" s="267">
        <v>1.0853411705991627</v>
      </c>
      <c r="I1349" s="267">
        <v>1.093396346915315</v>
      </c>
      <c r="J1349" s="267">
        <v>1.0539006097988364</v>
      </c>
      <c r="K1349" s="333">
        <v>1.0532278088144009</v>
      </c>
      <c r="L1349" s="333">
        <v>1.0771643267591404</v>
      </c>
      <c r="M1349" s="268">
        <v>1.0390696158072741</v>
      </c>
      <c r="N1349" s="267">
        <v>1.0644236390584187</v>
      </c>
      <c r="O1349" s="267">
        <v>1.0644236390584179</v>
      </c>
      <c r="P1349" s="267">
        <v>1.0644236390584183</v>
      </c>
      <c r="Q1349" s="267">
        <v>1.0644236390584183</v>
      </c>
      <c r="R1349" s="267">
        <v>1.0644236390584183</v>
      </c>
      <c r="S1349" s="267">
        <v>1.0644236390584183</v>
      </c>
      <c r="T1349" s="268">
        <v>1.0644236390584183</v>
      </c>
      <c r="U1349" s="267">
        <v>1.0485693676108969</v>
      </c>
      <c r="V1349" s="267">
        <v>1.048569367610896</v>
      </c>
      <c r="W1349" s="267">
        <v>1.0485693676108965</v>
      </c>
      <c r="X1349" s="267">
        <v>1.0485693676108969</v>
      </c>
      <c r="Y1349" s="267">
        <v>1.048569367610896</v>
      </c>
      <c r="Z1349" s="267">
        <v>1.0485693676108969</v>
      </c>
      <c r="AA1349" s="267">
        <v>1.048569367610896</v>
      </c>
      <c r="BJ1349" s="275"/>
    </row>
    <row r="1350" spans="1:62" x14ac:dyDescent="0.25">
      <c r="A1350" t="str">
        <f t="shared" si="31"/>
        <v>62. Ontwerpen en programmeren computerprogramma's, computerconsultancy- en aanverw. activiteiten</v>
      </c>
      <c r="B1350" s="275">
        <v>62</v>
      </c>
      <c r="C1350" s="99" t="s">
        <v>8</v>
      </c>
      <c r="D1350" s="70">
        <v>9</v>
      </c>
      <c r="E1350" s="70">
        <v>11</v>
      </c>
      <c r="F1350" s="70">
        <v>12</v>
      </c>
      <c r="G1350" s="70">
        <v>22</v>
      </c>
      <c r="H1350" s="70">
        <v>22</v>
      </c>
      <c r="I1350" s="70">
        <v>27</v>
      </c>
      <c r="J1350" s="70">
        <v>20</v>
      </c>
      <c r="K1350" s="69">
        <v>21</v>
      </c>
      <c r="L1350" s="69">
        <v>25</v>
      </c>
      <c r="M1350" s="265">
        <v>23.155933214629684</v>
      </c>
      <c r="N1350" s="70">
        <v>25.30276291210302</v>
      </c>
      <c r="O1350" s="70">
        <v>27.333577262409307</v>
      </c>
      <c r="P1350" s="70">
        <v>29.634287901938475</v>
      </c>
      <c r="Q1350" s="70">
        <v>32.052390929925949</v>
      </c>
      <c r="R1350" s="70">
        <v>34.576079286624108</v>
      </c>
      <c r="S1350" s="70">
        <v>37.215202591451813</v>
      </c>
      <c r="T1350" s="265">
        <v>39.672137939411499</v>
      </c>
      <c r="U1350" s="70">
        <v>24.925885833409438</v>
      </c>
      <c r="V1350" s="70">
        <v>26.525390373159016</v>
      </c>
      <c r="W1350" s="70">
        <v>28.329731725334199</v>
      </c>
      <c r="X1350" s="70">
        <v>30.184991122362561</v>
      </c>
      <c r="Y1350" s="70">
        <v>32.076651241699622</v>
      </c>
      <c r="Z1350" s="70">
        <v>34.010758667079138</v>
      </c>
      <c r="AA1350" s="70">
        <v>35.716113371708474</v>
      </c>
      <c r="BJ1350" s="275"/>
    </row>
    <row r="1351" spans="1:62" x14ac:dyDescent="0.25">
      <c r="A1351" t="str">
        <f t="shared" si="31"/>
        <v>62. Ontwerpen en programmeren computerprogramma's, computerconsultancy- en aanverw. activiteiten</v>
      </c>
      <c r="B1351" s="275">
        <v>62</v>
      </c>
      <c r="C1351" s="99" t="s">
        <v>9</v>
      </c>
      <c r="D1351" s="70">
        <v>2133</v>
      </c>
      <c r="E1351" s="70">
        <v>2176</v>
      </c>
      <c r="F1351" s="70">
        <v>2243</v>
      </c>
      <c r="G1351" s="70">
        <v>2494</v>
      </c>
      <c r="H1351" s="70">
        <v>2759</v>
      </c>
      <c r="I1351" s="70">
        <v>3208</v>
      </c>
      <c r="J1351" s="70">
        <v>3113</v>
      </c>
      <c r="K1351" s="69">
        <v>3042</v>
      </c>
      <c r="L1351" s="69">
        <v>3296</v>
      </c>
      <c r="M1351" s="265">
        <v>3351.9926045130214</v>
      </c>
      <c r="N1351" s="70">
        <v>3662.7620821401674</v>
      </c>
      <c r="O1351" s="70">
        <v>3956.7374801632022</v>
      </c>
      <c r="P1351" s="70">
        <v>4289.782362325579</v>
      </c>
      <c r="Q1351" s="70">
        <v>4639.8206610041907</v>
      </c>
      <c r="R1351" s="70">
        <v>5005.1432169702493</v>
      </c>
      <c r="S1351" s="70">
        <v>5387.1758354868471</v>
      </c>
      <c r="T1351" s="265">
        <v>5742.8353997027389</v>
      </c>
      <c r="U1351" s="70">
        <v>3608.2063374469144</v>
      </c>
      <c r="V1351" s="70">
        <v>3839.7464502305456</v>
      </c>
      <c r="W1351" s="70">
        <v>4100.9382066779635</v>
      </c>
      <c r="X1351" s="70">
        <v>4369.5007267306373</v>
      </c>
      <c r="Y1351" s="70">
        <v>4643.3325205736073</v>
      </c>
      <c r="Z1351" s="70">
        <v>4923.3088759255861</v>
      </c>
      <c r="AA1351" s="70">
        <v>5170.1715829909826</v>
      </c>
      <c r="BJ1351" s="275"/>
    </row>
    <row r="1352" spans="1:62" x14ac:dyDescent="0.25">
      <c r="A1352" t="str">
        <f t="shared" si="31"/>
        <v>62. Ontwerpen en programmeren computerprogramma's, computerconsultancy- en aanverw. activiteiten</v>
      </c>
      <c r="B1352" s="275">
        <v>62</v>
      </c>
      <c r="C1352" s="99" t="s">
        <v>10</v>
      </c>
      <c r="D1352" s="70">
        <v>5995</v>
      </c>
      <c r="E1352" s="70">
        <v>6508</v>
      </c>
      <c r="F1352" s="70">
        <v>7145</v>
      </c>
      <c r="G1352" s="70">
        <v>7966</v>
      </c>
      <c r="H1352" s="70">
        <v>8808</v>
      </c>
      <c r="I1352" s="70">
        <v>9949</v>
      </c>
      <c r="J1352" s="70">
        <v>10380</v>
      </c>
      <c r="K1352" s="69">
        <v>10724</v>
      </c>
      <c r="L1352" s="69">
        <v>11149</v>
      </c>
      <c r="M1352" s="265">
        <v>10772.852621698485</v>
      </c>
      <c r="N1352" s="70">
        <v>11771.62385326147</v>
      </c>
      <c r="O1352" s="70">
        <v>12716.421175619344</v>
      </c>
      <c r="P1352" s="70">
        <v>13786.782556224916</v>
      </c>
      <c r="Q1352" s="70">
        <v>14911.758488014779</v>
      </c>
      <c r="R1352" s="70">
        <v>16085.8559635002</v>
      </c>
      <c r="S1352" s="70">
        <v>17313.657328700043</v>
      </c>
      <c r="T1352" s="265">
        <v>18456.699250581594</v>
      </c>
      <c r="U1352" s="70">
        <v>11596.289040035404</v>
      </c>
      <c r="V1352" s="70">
        <v>12340.427767451209</v>
      </c>
      <c r="W1352" s="70">
        <v>13179.862882678555</v>
      </c>
      <c r="X1352" s="70">
        <v>14042.986639080676</v>
      </c>
      <c r="Y1352" s="70">
        <v>14923.045131523024</v>
      </c>
      <c r="Z1352" s="70">
        <v>15822.851416807278</v>
      </c>
      <c r="AA1352" s="70">
        <v>16616.234897853297</v>
      </c>
      <c r="BJ1352" s="275"/>
    </row>
    <row r="1353" spans="1:62" x14ac:dyDescent="0.25">
      <c r="A1353" t="str">
        <f t="shared" si="31"/>
        <v>62. Ontwerpen en programmeren computerprogramma's, computerconsultancy- en aanverw. activiteiten</v>
      </c>
      <c r="B1353" s="275">
        <v>62</v>
      </c>
      <c r="C1353" s="99" t="s">
        <v>11</v>
      </c>
      <c r="D1353" s="70">
        <v>5885</v>
      </c>
      <c r="E1353" s="70">
        <v>6147</v>
      </c>
      <c r="F1353" s="70">
        <v>6351</v>
      </c>
      <c r="G1353" s="70">
        <v>6609</v>
      </c>
      <c r="H1353" s="70">
        <v>7019</v>
      </c>
      <c r="I1353" s="70">
        <v>7737</v>
      </c>
      <c r="J1353" s="70">
        <v>8470</v>
      </c>
      <c r="K1353" s="69">
        <v>9357</v>
      </c>
      <c r="L1353" s="69">
        <v>10421</v>
      </c>
      <c r="M1353" s="265">
        <v>11048.76836522027</v>
      </c>
      <c r="N1353" s="70">
        <v>11481.490240343479</v>
      </c>
      <c r="O1353" s="70">
        <v>11719.784487837307</v>
      </c>
      <c r="P1353" s="70">
        <v>11979.324134658575</v>
      </c>
      <c r="Q1353" s="70">
        <v>12377.832816735092</v>
      </c>
      <c r="R1353" s="70">
        <v>13046.885266621768</v>
      </c>
      <c r="S1353" s="70">
        <v>14131.287970345624</v>
      </c>
      <c r="T1353" s="265">
        <v>15262.212428020954</v>
      </c>
      <c r="U1353" s="70">
        <v>11310.476880424583</v>
      </c>
      <c r="V1353" s="70">
        <v>11373.259183923486</v>
      </c>
      <c r="W1353" s="70">
        <v>11451.972124611084</v>
      </c>
      <c r="X1353" s="70">
        <v>11656.689652390285</v>
      </c>
      <c r="Y1353" s="70">
        <v>12103.754882636282</v>
      </c>
      <c r="Z1353" s="70">
        <v>12914.502443816313</v>
      </c>
      <c r="AA1353" s="70">
        <v>13740.295776718638</v>
      </c>
      <c r="BJ1353" s="275"/>
    </row>
    <row r="1354" spans="1:62" x14ac:dyDescent="0.25">
      <c r="A1354" t="str">
        <f t="shared" si="31"/>
        <v>62. Ontwerpen en programmeren computerprogramma's, computerconsultancy- en aanverw. activiteiten</v>
      </c>
      <c r="B1354" s="275">
        <v>62</v>
      </c>
      <c r="C1354" s="99" t="s">
        <v>12</v>
      </c>
      <c r="D1354" s="70">
        <v>5172</v>
      </c>
      <c r="E1354" s="70">
        <v>5396</v>
      </c>
      <c r="F1354" s="70">
        <v>5547</v>
      </c>
      <c r="G1354" s="70">
        <v>5641</v>
      </c>
      <c r="H1354" s="70">
        <v>6063</v>
      </c>
      <c r="I1354" s="70">
        <v>6295</v>
      </c>
      <c r="J1354" s="70">
        <v>6624</v>
      </c>
      <c r="K1354" s="69">
        <v>6873</v>
      </c>
      <c r="L1354" s="69">
        <v>7322</v>
      </c>
      <c r="M1354" s="265">
        <v>7761.1894719695465</v>
      </c>
      <c r="N1354" s="70">
        <v>8315.980080921152</v>
      </c>
      <c r="O1354" s="70">
        <v>9152.0099101915366</v>
      </c>
      <c r="P1354" s="70">
        <v>10103.699550624562</v>
      </c>
      <c r="Q1354" s="70">
        <v>10919.469028320744</v>
      </c>
      <c r="R1354" s="70">
        <v>11577.265518195256</v>
      </c>
      <c r="S1354" s="70">
        <v>12030.685834219128</v>
      </c>
      <c r="T1354" s="265">
        <v>12280.378440987753</v>
      </c>
      <c r="U1354" s="70">
        <v>8192.1160471688236</v>
      </c>
      <c r="V1354" s="70">
        <v>8881.4074073176398</v>
      </c>
      <c r="W1354" s="70">
        <v>9658.9160046545348</v>
      </c>
      <c r="X1354" s="70">
        <v>10283.291390067157</v>
      </c>
      <c r="Y1354" s="70">
        <v>10740.370684635902</v>
      </c>
      <c r="Z1354" s="70">
        <v>10994.774286169271</v>
      </c>
      <c r="AA1354" s="70">
        <v>11055.804184681412</v>
      </c>
      <c r="BJ1354" s="275"/>
    </row>
    <row r="1355" spans="1:62" x14ac:dyDescent="0.25">
      <c r="A1355" t="str">
        <f t="shared" si="31"/>
        <v>62. Ontwerpen en programmeren computerprogramma's, computerconsultancy- en aanverw. activiteiten</v>
      </c>
      <c r="B1355" s="275">
        <v>62</v>
      </c>
      <c r="C1355" s="99" t="s">
        <v>13</v>
      </c>
      <c r="D1355" s="70">
        <v>4193</v>
      </c>
      <c r="E1355" s="70">
        <v>4360</v>
      </c>
      <c r="F1355" s="70">
        <v>4424</v>
      </c>
      <c r="G1355" s="70">
        <v>4568</v>
      </c>
      <c r="H1355" s="70">
        <v>4932</v>
      </c>
      <c r="I1355" s="70">
        <v>5123</v>
      </c>
      <c r="J1355" s="70">
        <v>5365</v>
      </c>
      <c r="K1355" s="69">
        <v>5706</v>
      </c>
      <c r="L1355" s="69">
        <v>6063</v>
      </c>
      <c r="M1355" s="265">
        <v>6404.5711015277375</v>
      </c>
      <c r="N1355" s="70">
        <v>6644.0218215739797</v>
      </c>
      <c r="O1355" s="70">
        <v>6920.3140449127823</v>
      </c>
      <c r="P1355" s="70">
        <v>7265.5700354280607</v>
      </c>
      <c r="Q1355" s="70">
        <v>7672.2341642226747</v>
      </c>
      <c r="R1355" s="70">
        <v>8132.4314424815757</v>
      </c>
      <c r="S1355" s="70">
        <v>8713.7594217206351</v>
      </c>
      <c r="T1355" s="265">
        <v>9589.7791729412729</v>
      </c>
      <c r="U1355" s="70">
        <v>6545.0611055608788</v>
      </c>
      <c r="V1355" s="70">
        <v>6715.697319231419</v>
      </c>
      <c r="W1355" s="70">
        <v>6945.7262012305655</v>
      </c>
      <c r="X1355" s="70">
        <v>7225.243216396866</v>
      </c>
      <c r="Y1355" s="70">
        <v>7544.5560199310667</v>
      </c>
      <c r="Z1355" s="70">
        <v>7963.4543986924518</v>
      </c>
      <c r="AA1355" s="70">
        <v>8633.5059802804371</v>
      </c>
      <c r="BJ1355" s="275"/>
    </row>
    <row r="1356" spans="1:62" x14ac:dyDescent="0.25">
      <c r="A1356" t="str">
        <f t="shared" si="31"/>
        <v>62. Ontwerpen en programmeren computerprogramma's, computerconsultancy- en aanverw. activiteiten</v>
      </c>
      <c r="B1356" s="275">
        <v>62</v>
      </c>
      <c r="C1356" s="82" t="s">
        <v>14</v>
      </c>
      <c r="D1356" s="70">
        <v>3210</v>
      </c>
      <c r="E1356" s="70">
        <v>3399</v>
      </c>
      <c r="F1356" s="70">
        <v>3585</v>
      </c>
      <c r="G1356" s="70">
        <v>3653</v>
      </c>
      <c r="H1356" s="70">
        <v>3906</v>
      </c>
      <c r="I1356" s="70">
        <v>4181</v>
      </c>
      <c r="J1356" s="70">
        <v>4300</v>
      </c>
      <c r="K1356" s="69">
        <v>4400</v>
      </c>
      <c r="L1356" s="69">
        <v>4659</v>
      </c>
      <c r="M1356" s="265">
        <v>4948.0232529060622</v>
      </c>
      <c r="N1356" s="70">
        <v>5249.1949738919102</v>
      </c>
      <c r="O1356" s="70">
        <v>5652.2582836737474</v>
      </c>
      <c r="P1356" s="70">
        <v>5972.113789658184</v>
      </c>
      <c r="Q1356" s="70">
        <v>6353.0122558975791</v>
      </c>
      <c r="R1356" s="70">
        <v>6710.9217716927551</v>
      </c>
      <c r="S1356" s="70">
        <v>6961.8261687135837</v>
      </c>
      <c r="T1356" s="265">
        <v>7251.3343133747412</v>
      </c>
      <c r="U1356" s="70">
        <v>5171.0097862060493</v>
      </c>
      <c r="V1356" s="70">
        <v>5485.1348590423358</v>
      </c>
      <c r="W1356" s="70">
        <v>5709.2102922816757</v>
      </c>
      <c r="X1356" s="70">
        <v>5982.8803087973492</v>
      </c>
      <c r="Y1356" s="70">
        <v>6225.8041288155309</v>
      </c>
      <c r="Z1356" s="70">
        <v>6362.3727191709731</v>
      </c>
      <c r="AA1356" s="70">
        <v>6528.2460659969738</v>
      </c>
      <c r="BJ1356" s="275"/>
    </row>
    <row r="1357" spans="1:62" x14ac:dyDescent="0.25">
      <c r="A1357" t="str">
        <f t="shared" si="31"/>
        <v>62. Ontwerpen en programmeren computerprogramma's, computerconsultancy- en aanverw. activiteiten</v>
      </c>
      <c r="B1357" s="275">
        <v>62</v>
      </c>
      <c r="C1357" s="82" t="s">
        <v>15</v>
      </c>
      <c r="D1357" s="70">
        <v>2159</v>
      </c>
      <c r="E1357" s="70">
        <v>2465</v>
      </c>
      <c r="F1357" s="70">
        <v>2678</v>
      </c>
      <c r="G1357" s="70">
        <v>2800</v>
      </c>
      <c r="H1357" s="70">
        <v>2967</v>
      </c>
      <c r="I1357" s="70">
        <v>3197</v>
      </c>
      <c r="J1357" s="70">
        <v>3386</v>
      </c>
      <c r="K1357" s="69">
        <v>3602</v>
      </c>
      <c r="L1357" s="69">
        <v>3902</v>
      </c>
      <c r="M1357" s="265">
        <v>4166.9351419739587</v>
      </c>
      <c r="N1357" s="70">
        <v>4317.5248477008727</v>
      </c>
      <c r="O1357" s="70">
        <v>4430.9737366379786</v>
      </c>
      <c r="P1357" s="70">
        <v>4583.2122864256453</v>
      </c>
      <c r="Q1357" s="70">
        <v>4834.4695499812842</v>
      </c>
      <c r="R1357" s="70">
        <v>5135.2280137399684</v>
      </c>
      <c r="S1357" s="70">
        <v>5447.9898118175643</v>
      </c>
      <c r="T1357" s="265">
        <v>5865.9010214484933</v>
      </c>
      <c r="U1357" s="70">
        <v>4253.2166076307622</v>
      </c>
      <c r="V1357" s="70">
        <v>4299.9607028815881</v>
      </c>
      <c r="W1357" s="70">
        <v>4381.4508026764797</v>
      </c>
      <c r="X1357" s="70">
        <v>4552.8092043601609</v>
      </c>
      <c r="Y1357" s="70">
        <v>4764.0137760519847</v>
      </c>
      <c r="Z1357" s="70">
        <v>4978.8864175898252</v>
      </c>
      <c r="AA1357" s="70">
        <v>5280.9653522893323</v>
      </c>
      <c r="BJ1357" s="275"/>
    </row>
    <row r="1358" spans="1:62" x14ac:dyDescent="0.25">
      <c r="A1358" t="str">
        <f t="shared" si="31"/>
        <v>62. Ontwerpen en programmeren computerprogramma's, computerconsultancy- en aanverw. activiteiten</v>
      </c>
      <c r="B1358" s="275">
        <v>62</v>
      </c>
      <c r="C1358" s="82" t="s">
        <v>16</v>
      </c>
      <c r="D1358" s="70">
        <v>1165</v>
      </c>
      <c r="E1358" s="70">
        <v>1315</v>
      </c>
      <c r="F1358" s="70">
        <v>1487</v>
      </c>
      <c r="G1358" s="70">
        <v>1618</v>
      </c>
      <c r="H1358" s="70">
        <v>1870</v>
      </c>
      <c r="I1358" s="70">
        <v>2134</v>
      </c>
      <c r="J1358" s="70">
        <v>2408</v>
      </c>
      <c r="K1358" s="69">
        <v>2589</v>
      </c>
      <c r="L1358" s="69">
        <v>2923</v>
      </c>
      <c r="M1358" s="265">
        <v>3059.137778893572</v>
      </c>
      <c r="N1358" s="70">
        <v>3267.1197273510061</v>
      </c>
      <c r="O1358" s="70">
        <v>3491.015293985653</v>
      </c>
      <c r="P1358" s="70">
        <v>3696.1123484219488</v>
      </c>
      <c r="Q1358" s="70">
        <v>3911.6845409859884</v>
      </c>
      <c r="R1358" s="70">
        <v>4173.6022397200604</v>
      </c>
      <c r="S1358" s="70">
        <v>4324.3023044499778</v>
      </c>
      <c r="T1358" s="265">
        <v>4436.7060641596781</v>
      </c>
      <c r="U1358" s="70">
        <v>3218.4569570889735</v>
      </c>
      <c r="V1358" s="70">
        <v>3387.7945276847345</v>
      </c>
      <c r="W1358" s="70">
        <v>3533.4026450704573</v>
      </c>
      <c r="X1358" s="70">
        <v>3683.7864420561509</v>
      </c>
      <c r="Y1358" s="70">
        <v>3871.9017953220327</v>
      </c>
      <c r="Z1358" s="70">
        <v>3951.9548958178839</v>
      </c>
      <c r="AA1358" s="70">
        <v>3994.2867971088826</v>
      </c>
      <c r="BJ1358" s="275"/>
    </row>
    <row r="1359" spans="1:62" x14ac:dyDescent="0.25">
      <c r="A1359" t="str">
        <f t="shared" si="31"/>
        <v>62. Ontwerpen en programmeren computerprogramma's, computerconsultancy- en aanverw. activiteiten</v>
      </c>
      <c r="B1359" s="275">
        <v>62</v>
      </c>
      <c r="C1359" s="5" t="s">
        <v>17</v>
      </c>
      <c r="D1359" s="70">
        <v>366</v>
      </c>
      <c r="E1359" s="70">
        <v>433</v>
      </c>
      <c r="F1359" s="70">
        <v>520</v>
      </c>
      <c r="G1359" s="70">
        <v>643</v>
      </c>
      <c r="H1359" s="70">
        <v>728</v>
      </c>
      <c r="I1359" s="70">
        <v>871</v>
      </c>
      <c r="J1359" s="70">
        <v>961</v>
      </c>
      <c r="K1359" s="69">
        <v>1112</v>
      </c>
      <c r="L1359" s="69">
        <v>1314</v>
      </c>
      <c r="M1359" s="265">
        <v>1511.5486905094185</v>
      </c>
      <c r="N1359" s="70">
        <v>1702.5629450796891</v>
      </c>
      <c r="O1359" s="70">
        <v>1883.7923114481296</v>
      </c>
      <c r="P1359" s="70">
        <v>2057.9102036023223</v>
      </c>
      <c r="Q1359" s="70">
        <v>2187.7343312664157</v>
      </c>
      <c r="R1359" s="70">
        <v>2277.0760122153988</v>
      </c>
      <c r="S1359" s="70">
        <v>2444.2614967990612</v>
      </c>
      <c r="T1359" s="265">
        <v>2619.1462756561041</v>
      </c>
      <c r="U1359" s="70">
        <v>1677.2037797085939</v>
      </c>
      <c r="V1359" s="70">
        <v>1828.0931896841978</v>
      </c>
      <c r="W1359" s="70">
        <v>1967.3171893247388</v>
      </c>
      <c r="X1359" s="70">
        <v>2060.2750512976172</v>
      </c>
      <c r="Y1359" s="70">
        <v>2112.4712402811301</v>
      </c>
      <c r="Z1359" s="70">
        <v>2233.7964621469355</v>
      </c>
      <c r="AA1359" s="70">
        <v>2357.9703584739359</v>
      </c>
      <c r="BJ1359" s="275"/>
    </row>
    <row r="1360" spans="1:62" x14ac:dyDescent="0.25">
      <c r="A1360" t="str">
        <f t="shared" si="31"/>
        <v>62. Ontwerpen en programmeren computerprogramma's, computerconsultancy- en aanverw. activiteiten</v>
      </c>
      <c r="B1360" s="275">
        <v>62</v>
      </c>
      <c r="C1360" s="5" t="s">
        <v>156</v>
      </c>
      <c r="D1360" s="70">
        <v>29</v>
      </c>
      <c r="E1360" s="70">
        <v>30</v>
      </c>
      <c r="F1360" s="70">
        <v>41</v>
      </c>
      <c r="G1360" s="70">
        <v>53</v>
      </c>
      <c r="H1360" s="70">
        <v>71</v>
      </c>
      <c r="I1360" s="70">
        <v>79</v>
      </c>
      <c r="J1360" s="70">
        <v>81</v>
      </c>
      <c r="K1360" s="69">
        <v>83</v>
      </c>
      <c r="L1360" s="69">
        <v>101</v>
      </c>
      <c r="M1360" s="265">
        <v>126.21262651056227</v>
      </c>
      <c r="N1360" s="70">
        <v>162.4918069435621</v>
      </c>
      <c r="O1360" s="70">
        <v>295.8176520225781</v>
      </c>
      <c r="P1360" s="70">
        <v>363.61246024379665</v>
      </c>
      <c r="Q1360" s="70">
        <v>419.02906647945269</v>
      </c>
      <c r="R1360" s="70">
        <v>477.61121592596248</v>
      </c>
      <c r="S1360" s="70">
        <v>545.23772911922549</v>
      </c>
      <c r="T1360" s="265">
        <v>775.09128474098247</v>
      </c>
      <c r="U1360" s="70">
        <v>160.07154012427156</v>
      </c>
      <c r="V1360" s="70">
        <v>287.0710490558954</v>
      </c>
      <c r="W1360" s="70">
        <v>347.60556706414718</v>
      </c>
      <c r="X1360" s="70">
        <v>394.61607339516371</v>
      </c>
      <c r="Y1360" s="70">
        <v>443.08576097891648</v>
      </c>
      <c r="Z1360" s="70">
        <v>498.28961096451803</v>
      </c>
      <c r="AA1360" s="70">
        <v>697.80076489728992</v>
      </c>
      <c r="BJ1360" s="275"/>
    </row>
    <row r="1361" spans="1:62" x14ac:dyDescent="0.25">
      <c r="A1361" t="str">
        <f t="shared" si="31"/>
        <v>62. Ontwerpen en programmeren computerprogramma's, computerconsultancy- en aanverw. activiteiten</v>
      </c>
      <c r="B1361" s="275">
        <v>62</v>
      </c>
      <c r="C1361" s="5" t="s">
        <v>6</v>
      </c>
      <c r="D1361" s="70">
        <v>1560</v>
      </c>
      <c r="E1361" s="70">
        <v>1778</v>
      </c>
      <c r="F1361" s="70">
        <v>2048</v>
      </c>
      <c r="G1361" s="70">
        <v>2314</v>
      </c>
      <c r="H1361" s="70">
        <v>2669</v>
      </c>
      <c r="I1361" s="70">
        <v>3084</v>
      </c>
      <c r="J1361" s="70">
        <v>3450</v>
      </c>
      <c r="K1361" s="69">
        <v>3784</v>
      </c>
      <c r="L1361" s="69">
        <v>4338</v>
      </c>
      <c r="M1361" s="265">
        <v>4696.8990959135526</v>
      </c>
      <c r="N1361" s="70">
        <v>5132.1744793742582</v>
      </c>
      <c r="O1361" s="70">
        <v>5670.6252574563605</v>
      </c>
      <c r="P1361" s="70">
        <v>6117.6350122680678</v>
      </c>
      <c r="Q1361" s="70">
        <v>6518.447938731857</v>
      </c>
      <c r="R1361" s="70">
        <v>6928.2894678614221</v>
      </c>
      <c r="S1361" s="70">
        <v>7313.8015303682641</v>
      </c>
      <c r="T1361" s="265">
        <v>7830.9436245567649</v>
      </c>
      <c r="U1361" s="70">
        <v>5055.732276921839</v>
      </c>
      <c r="V1361" s="70">
        <v>5502.9587664248284</v>
      </c>
      <c r="W1361" s="70">
        <v>5848.3254014593431</v>
      </c>
      <c r="X1361" s="70">
        <v>6138.6775667489319</v>
      </c>
      <c r="Y1361" s="70">
        <v>6427.4587965820792</v>
      </c>
      <c r="Z1361" s="70">
        <v>6684.0409689293374</v>
      </c>
      <c r="AA1361" s="70">
        <v>7050.0579204801079</v>
      </c>
      <c r="BJ1361" s="275"/>
    </row>
    <row r="1362" spans="1:62" x14ac:dyDescent="0.25">
      <c r="A1362" t="str">
        <f t="shared" si="31"/>
        <v>62. Ontwerpen en programmeren computerprogramma's, computerconsultancy- en aanverw. activiteiten</v>
      </c>
      <c r="B1362" s="275">
        <v>62</v>
      </c>
      <c r="C1362" s="5" t="s">
        <v>157</v>
      </c>
      <c r="D1362" s="267">
        <v>1.0704659640977303</v>
      </c>
      <c r="E1362" s="266"/>
      <c r="F1362" s="266"/>
      <c r="G1362" s="266"/>
      <c r="H1362" s="266"/>
      <c r="I1362" s="266"/>
      <c r="J1362" s="266"/>
      <c r="K1362" s="334"/>
      <c r="L1362" s="334"/>
      <c r="M1362" s="269"/>
      <c r="N1362" s="266"/>
      <c r="O1362" s="266"/>
      <c r="P1362" s="266"/>
      <c r="Q1362" s="266"/>
      <c r="R1362" s="266"/>
      <c r="S1362" s="266"/>
      <c r="T1362" s="269"/>
      <c r="U1362" s="266"/>
      <c r="V1362" s="266"/>
      <c r="W1362" s="266"/>
      <c r="X1362" s="266"/>
      <c r="Y1362" s="266"/>
      <c r="Z1362" s="266"/>
      <c r="AA1362" s="266"/>
      <c r="BJ1362" s="275"/>
    </row>
    <row r="1363" spans="1:62" x14ac:dyDescent="0.25">
      <c r="A1363" t="str">
        <f t="shared" si="31"/>
        <v>62. Ontwerpen en programmeren computerprogramma's, computerconsultancy- en aanverw. activiteiten</v>
      </c>
      <c r="B1363" s="275">
        <v>62</v>
      </c>
      <c r="C1363" s="5" t="s">
        <v>158</v>
      </c>
      <c r="D1363" s="266"/>
      <c r="E1363" s="267">
        <v>3.5005635239937494E-3</v>
      </c>
      <c r="F1363" s="267">
        <v>7.4259100885674112E-3</v>
      </c>
      <c r="G1363" s="267">
        <v>5.3502211991016679E-3</v>
      </c>
      <c r="H1363" s="267">
        <v>-7.4376032507161849E-3</v>
      </c>
      <c r="I1363" s="267">
        <v>-1.1465191408792319E-2</v>
      </c>
      <c r="J1363" s="267">
        <v>8.2826771494469709E-3</v>
      </c>
      <c r="K1363" s="333">
        <v>8.6190776416646964E-3</v>
      </c>
      <c r="L1363" s="333">
        <v>-3.3491813307050533E-3</v>
      </c>
      <c r="M1363" s="268">
        <v>1.5698174145228116E-2</v>
      </c>
      <c r="N1363" s="267">
        <v>3.0211625196557845E-3</v>
      </c>
      <c r="O1363" s="267">
        <v>3.0211625196562286E-3</v>
      </c>
      <c r="P1363" s="267">
        <v>3.0211625196560066E-3</v>
      </c>
      <c r="Q1363" s="267">
        <v>3.0211625196560066E-3</v>
      </c>
      <c r="R1363" s="267">
        <v>3.0211625196560066E-3</v>
      </c>
      <c r="S1363" s="267">
        <v>3.0211625196560066E-3</v>
      </c>
      <c r="T1363" s="268">
        <v>3.0211625196560066E-3</v>
      </c>
      <c r="U1363" s="267">
        <v>1.0948298243416699E-2</v>
      </c>
      <c r="V1363" s="267">
        <v>1.0948298243417143E-2</v>
      </c>
      <c r="W1363" s="267">
        <v>1.0948298243416921E-2</v>
      </c>
      <c r="X1363" s="267">
        <v>1.0948298243416699E-2</v>
      </c>
      <c r="Y1363" s="267">
        <v>1.0948298243417143E-2</v>
      </c>
      <c r="Z1363" s="267">
        <v>1.0948298243416699E-2</v>
      </c>
      <c r="AA1363" s="267">
        <v>1.0948298243417143E-2</v>
      </c>
      <c r="BJ1363" s="275"/>
    </row>
    <row r="1364" spans="1:62" x14ac:dyDescent="0.25">
      <c r="A1364" t="str">
        <f t="shared" si="31"/>
        <v>62. Ontwerpen en programmeren computerprogramma's, computerconsultancy- en aanverw. activiteiten</v>
      </c>
      <c r="B1364" s="275">
        <v>62</v>
      </c>
      <c r="C1364" s="5" t="s">
        <v>159</v>
      </c>
      <c r="D1364" s="270"/>
      <c r="E1364" s="70">
        <v>4.6947853711104646</v>
      </c>
      <c r="F1364" s="70">
        <v>5.7812498213453223</v>
      </c>
      <c r="G1364" s="70">
        <v>6.2819097202485814</v>
      </c>
      <c r="H1364" s="70">
        <v>11.235502349226406</v>
      </c>
      <c r="I1364" s="70">
        <v>11.14689540974873</v>
      </c>
      <c r="J1364" s="70">
        <v>14.21347318121863</v>
      </c>
      <c r="K1364" s="69">
        <v>10.535226662598895</v>
      </c>
      <c r="L1364" s="69">
        <v>10.810654557309075</v>
      </c>
      <c r="M1364" s="265">
        <v>13.346010740837706</v>
      </c>
      <c r="N1364" s="70">
        <v>12.068025301299896</v>
      </c>
      <c r="O1364" s="70">
        <v>13.186874404316054</v>
      </c>
      <c r="P1364" s="70">
        <v>14.245260552461239</v>
      </c>
      <c r="Q1364" s="70">
        <v>15.444306773205485</v>
      </c>
      <c r="R1364" s="70">
        <v>16.704533612366777</v>
      </c>
      <c r="S1364" s="70">
        <v>18.019787662330419</v>
      </c>
      <c r="T1364" s="265">
        <v>19.395202184418828</v>
      </c>
      <c r="U1364" s="70">
        <v>12.251585526702609</v>
      </c>
      <c r="V1364" s="70">
        <v>13.188050737851666</v>
      </c>
      <c r="W1364" s="70">
        <v>14.034333480484129</v>
      </c>
      <c r="X1364" s="70">
        <v>14.988993445627489</v>
      </c>
      <c r="Y1364" s="70">
        <v>15.970593667317173</v>
      </c>
      <c r="Z1364" s="70">
        <v>16.971453167329372</v>
      </c>
      <c r="AA1364" s="70">
        <v>17.994771136000022</v>
      </c>
      <c r="BJ1364" s="275"/>
    </row>
    <row r="1365" spans="1:62" x14ac:dyDescent="0.25">
      <c r="A1365" t="str">
        <f t="shared" si="31"/>
        <v>62. Ontwerpen en programmeren computerprogramma's, computerconsultancy- en aanverw. activiteiten</v>
      </c>
      <c r="B1365" s="275">
        <v>62</v>
      </c>
      <c r="C1365" s="5" t="s">
        <v>160</v>
      </c>
      <c r="D1365" s="270"/>
      <c r="E1365" s="70">
        <v>595.55233337143102</v>
      </c>
      <c r="F1365" s="70">
        <v>616.09986514946957</v>
      </c>
      <c r="G1365" s="70">
        <v>630.41408162711411</v>
      </c>
      <c r="H1365" s="70">
        <v>669.0669159683971</v>
      </c>
      <c r="I1365" s="70">
        <v>729.04651344460558</v>
      </c>
      <c r="J1365" s="70">
        <v>911.04279522004174</v>
      </c>
      <c r="K1365" s="69">
        <v>885.11087480708363</v>
      </c>
      <c r="L1365" s="69">
        <v>828.51619294332977</v>
      </c>
      <c r="M1365" s="265">
        <v>960.47547218950911</v>
      </c>
      <c r="N1365" s="70">
        <v>934.29882590371551</v>
      </c>
      <c r="O1365" s="70">
        <v>1020.9194102340145</v>
      </c>
      <c r="P1365" s="70">
        <v>1102.8589911411148</v>
      </c>
      <c r="Q1365" s="70">
        <v>1195.6883852032047</v>
      </c>
      <c r="R1365" s="70">
        <v>1293.2543437427444</v>
      </c>
      <c r="S1365" s="70">
        <v>1395.0804738647766</v>
      </c>
      <c r="T1365" s="265">
        <v>1501.5641893886166</v>
      </c>
      <c r="U1365" s="70">
        <v>960.870526224733</v>
      </c>
      <c r="V1365" s="70">
        <v>1034.3158626072591</v>
      </c>
      <c r="W1365" s="70">
        <v>1100.6883449668558</v>
      </c>
      <c r="X1365" s="70">
        <v>1175.5606642331004</v>
      </c>
      <c r="Y1365" s="70">
        <v>1252.5458609247112</v>
      </c>
      <c r="Z1365" s="70">
        <v>1331.0415292900584</v>
      </c>
      <c r="AA1365" s="70">
        <v>1411.2985762582839</v>
      </c>
      <c r="BJ1365" s="275"/>
    </row>
    <row r="1366" spans="1:62" x14ac:dyDescent="0.25">
      <c r="A1366" t="str">
        <f t="shared" si="31"/>
        <v>62. Ontwerpen en programmeren computerprogramma's, computerconsultancy- en aanverw. activiteiten</v>
      </c>
      <c r="B1366" s="275">
        <v>62</v>
      </c>
      <c r="C1366" s="5" t="s">
        <v>161</v>
      </c>
      <c r="D1366" s="270"/>
      <c r="E1366" s="70">
        <v>1351.5350878945144</v>
      </c>
      <c r="F1366" s="70">
        <v>1492.7338705410775</v>
      </c>
      <c r="G1366" s="70">
        <v>1624.01116739245</v>
      </c>
      <c r="H1366" s="70">
        <v>1708.7512190469226</v>
      </c>
      <c r="I1366" s="70">
        <v>1853.8898964694317</v>
      </c>
      <c r="J1366" s="70">
        <v>2290.5167963266103</v>
      </c>
      <c r="K1366" s="69">
        <v>2393.2359667574474</v>
      </c>
      <c r="L1366" s="69">
        <v>2344.2017652992727</v>
      </c>
      <c r="M1366" s="265">
        <v>2649.4631699797683</v>
      </c>
      <c r="N1366" s="70">
        <v>2423.50742941204</v>
      </c>
      <c r="O1366" s="70">
        <v>2648.1953171030473</v>
      </c>
      <c r="P1366" s="70">
        <v>2860.7410011877778</v>
      </c>
      <c r="Q1366" s="70">
        <v>3101.5341178436661</v>
      </c>
      <c r="R1366" s="70">
        <v>3354.6135596909467</v>
      </c>
      <c r="S1366" s="70">
        <v>3618.7435960530538</v>
      </c>
      <c r="T1366" s="265">
        <v>3894.9550912712002</v>
      </c>
      <c r="U1366" s="70">
        <v>2508.9052942763174</v>
      </c>
      <c r="V1366" s="70">
        <v>2700.6765977567284</v>
      </c>
      <c r="W1366" s="70">
        <v>2873.9801468212636</v>
      </c>
      <c r="X1366" s="70">
        <v>3069.4774100580516</v>
      </c>
      <c r="Y1366" s="70">
        <v>3270.4915553450028</v>
      </c>
      <c r="Z1366" s="70">
        <v>3475.4496559054887</v>
      </c>
      <c r="AA1366" s="70">
        <v>3685.0068486239497</v>
      </c>
      <c r="BJ1366" s="275"/>
    </row>
    <row r="1367" spans="1:62" x14ac:dyDescent="0.25">
      <c r="A1367" t="str">
        <f t="shared" si="31"/>
        <v>62. Ontwerpen en programmeren computerprogramma's, computerconsultancy- en aanverw. activiteiten</v>
      </c>
      <c r="B1367" s="275">
        <v>62</v>
      </c>
      <c r="C1367" s="5" t="s">
        <v>162</v>
      </c>
      <c r="D1367" s="270"/>
      <c r="E1367" s="70">
        <v>1132.1993689047492</v>
      </c>
      <c r="F1367" s="70">
        <v>1206.7339516633594</v>
      </c>
      <c r="G1367" s="70">
        <v>1233.5990351833211</v>
      </c>
      <c r="H1367" s="70">
        <v>1199.1974432271466</v>
      </c>
      <c r="I1367" s="70">
        <v>1245.3219541203914</v>
      </c>
      <c r="J1367" s="70">
        <v>1525.4998957396806</v>
      </c>
      <c r="K1367" s="69">
        <v>1672.8744015984616</v>
      </c>
      <c r="L1367" s="69">
        <v>1736.0750758553716</v>
      </c>
      <c r="M1367" s="265">
        <v>2131.9795455441031</v>
      </c>
      <c r="N1367" s="70">
        <v>2120.346126983196</v>
      </c>
      <c r="O1367" s="70">
        <v>2203.3888808585202</v>
      </c>
      <c r="P1367" s="70">
        <v>2249.1194336273143</v>
      </c>
      <c r="Q1367" s="70">
        <v>2298.9271467357144</v>
      </c>
      <c r="R1367" s="70">
        <v>2375.4041179852857</v>
      </c>
      <c r="S1367" s="70">
        <v>2503.8005802852313</v>
      </c>
      <c r="T1367" s="265">
        <v>2711.9060447973516</v>
      </c>
      <c r="U1367" s="70">
        <v>2207.9312133946928</v>
      </c>
      <c r="V1367" s="70">
        <v>2260.2297484377268</v>
      </c>
      <c r="W1367" s="70">
        <v>2272.7758533936758</v>
      </c>
      <c r="X1367" s="70">
        <v>2288.5054580787801</v>
      </c>
      <c r="Y1367" s="70">
        <v>2329.4151961212192</v>
      </c>
      <c r="Z1367" s="70">
        <v>2418.754500164443</v>
      </c>
      <c r="AA1367" s="70">
        <v>2580.7702821359376</v>
      </c>
      <c r="BJ1367" s="275"/>
    </row>
    <row r="1368" spans="1:62" x14ac:dyDescent="0.25">
      <c r="A1368" t="str">
        <f t="shared" si="31"/>
        <v>62. Ontwerpen en programmeren computerprogramma's, computerconsultancy- en aanverw. activiteiten</v>
      </c>
      <c r="B1368" s="275">
        <v>62</v>
      </c>
      <c r="C1368" s="5" t="s">
        <v>163</v>
      </c>
      <c r="D1368" s="270"/>
      <c r="E1368" s="70">
        <v>845.67412657747741</v>
      </c>
      <c r="F1368" s="70">
        <v>903.48155424884089</v>
      </c>
      <c r="G1368" s="70">
        <v>917.2504571805265</v>
      </c>
      <c r="H1368" s="70">
        <v>860.65815467002335</v>
      </c>
      <c r="I1368" s="70">
        <v>900.62423446263517</v>
      </c>
      <c r="J1368" s="70">
        <v>1059.3993501301593</v>
      </c>
      <c r="K1368" s="69">
        <v>1116.9957982364908</v>
      </c>
      <c r="L1368" s="69">
        <v>1076.7264739088992</v>
      </c>
      <c r="M1368" s="265">
        <v>1286.5317005603813</v>
      </c>
      <c r="N1368" s="70">
        <v>1265.3119786509658</v>
      </c>
      <c r="O1368" s="70">
        <v>1355.7598675583108</v>
      </c>
      <c r="P1368" s="70">
        <v>1492.058377123866</v>
      </c>
      <c r="Q1368" s="70">
        <v>1647.2129840751579</v>
      </c>
      <c r="R1368" s="70">
        <v>1780.2084347950179</v>
      </c>
      <c r="S1368" s="70">
        <v>1887.4494422667196</v>
      </c>
      <c r="T1368" s="265">
        <v>1961.37086362884</v>
      </c>
      <c r="U1368" s="70">
        <v>1326.8359809730925</v>
      </c>
      <c r="V1368" s="70">
        <v>1400.5062459752482</v>
      </c>
      <c r="W1368" s="70">
        <v>1518.3459896540257</v>
      </c>
      <c r="X1368" s="70">
        <v>1651.2671593005521</v>
      </c>
      <c r="Y1368" s="70">
        <v>1758.0090098882058</v>
      </c>
      <c r="Z1368" s="70">
        <v>1836.1502866064086</v>
      </c>
      <c r="AA1368" s="70">
        <v>1879.6425700280106</v>
      </c>
      <c r="BJ1368" s="275"/>
    </row>
    <row r="1369" spans="1:62" x14ac:dyDescent="0.25">
      <c r="A1369" t="str">
        <f t="shared" si="31"/>
        <v>62. Ontwerpen en programmeren computerprogramma's, computerconsultancy- en aanverw. activiteiten</v>
      </c>
      <c r="B1369" s="275">
        <v>62</v>
      </c>
      <c r="C1369" s="5" t="s">
        <v>164</v>
      </c>
      <c r="D1369" s="270"/>
      <c r="E1369" s="70">
        <v>555.28397901183155</v>
      </c>
      <c r="F1369" s="70">
        <v>594.51449873715899</v>
      </c>
      <c r="G1369" s="70">
        <v>594.05846942024937</v>
      </c>
      <c r="H1369" s="70">
        <v>554.98012937609349</v>
      </c>
      <c r="I1369" s="70">
        <v>579.33952497733105</v>
      </c>
      <c r="J1369" s="70">
        <v>702.94375366904785</v>
      </c>
      <c r="K1369" s="69">
        <v>737.95416174916932</v>
      </c>
      <c r="L1369" s="69">
        <v>716.56772510342705</v>
      </c>
      <c r="M1369" s="265">
        <v>876.88441721484469</v>
      </c>
      <c r="N1369" s="70">
        <v>845.09461359118768</v>
      </c>
      <c r="O1369" s="70">
        <v>876.69056444000546</v>
      </c>
      <c r="P1369" s="70">
        <v>913.14781755177899</v>
      </c>
      <c r="Q1369" s="70">
        <v>958.70496310754504</v>
      </c>
      <c r="R1369" s="70">
        <v>1012.3650223585234</v>
      </c>
      <c r="S1369" s="70">
        <v>1073.0888764434835</v>
      </c>
      <c r="T1369" s="265">
        <v>1149.7961432060606</v>
      </c>
      <c r="U1369" s="70">
        <v>895.86451796547499</v>
      </c>
      <c r="V1369" s="70">
        <v>915.51610864140855</v>
      </c>
      <c r="W1369" s="70">
        <v>939.38451870105155</v>
      </c>
      <c r="X1369" s="70">
        <v>971.56071133339447</v>
      </c>
      <c r="Y1369" s="70">
        <v>1010.659250811767</v>
      </c>
      <c r="Z1369" s="70">
        <v>1055.3243823691503</v>
      </c>
      <c r="AA1369" s="70">
        <v>1113.9194370912521</v>
      </c>
      <c r="BJ1369" s="275"/>
    </row>
    <row r="1370" spans="1:62" x14ac:dyDescent="0.25">
      <c r="A1370" t="str">
        <f t="shared" si="31"/>
        <v>62. Ontwerpen en programmeren computerprogramma's, computerconsultancy- en aanverw. activiteiten</v>
      </c>
      <c r="B1370" s="275">
        <v>62</v>
      </c>
      <c r="C1370" s="5" t="s">
        <v>165</v>
      </c>
      <c r="D1370" s="270"/>
      <c r="E1370" s="70">
        <v>364.93437212824603</v>
      </c>
      <c r="F1370" s="70">
        <v>399.76341523588565</v>
      </c>
      <c r="G1370" s="70">
        <v>414.19791500194788</v>
      </c>
      <c r="H1370" s="70">
        <v>375.34046598833436</v>
      </c>
      <c r="I1370" s="70">
        <v>385.6040906820482</v>
      </c>
      <c r="J1370" s="70">
        <v>495.31819459705315</v>
      </c>
      <c r="K1370" s="69">
        <v>510.86250794942993</v>
      </c>
      <c r="L1370" s="69">
        <v>470.08269191168745</v>
      </c>
      <c r="M1370" s="265">
        <v>586.49509771158887</v>
      </c>
      <c r="N1370" s="70">
        <v>560.15244822052568</v>
      </c>
      <c r="O1370" s="70">
        <v>594.24729139773626</v>
      </c>
      <c r="P1370" s="70">
        <v>639.87700820021007</v>
      </c>
      <c r="Q1370" s="70">
        <v>676.08699259120283</v>
      </c>
      <c r="R1370" s="70">
        <v>719.20748687387015</v>
      </c>
      <c r="S1370" s="70">
        <v>759.72546370357554</v>
      </c>
      <c r="T1370" s="265">
        <v>788.12967788708158</v>
      </c>
      <c r="U1370" s="70">
        <v>599.37610011063703</v>
      </c>
      <c r="V1370" s="70">
        <v>626.38745229618951</v>
      </c>
      <c r="W1370" s="70">
        <v>664.43882179874754</v>
      </c>
      <c r="X1370" s="70">
        <v>691.58207728500884</v>
      </c>
      <c r="Y1370" s="70">
        <v>724.73294558783107</v>
      </c>
      <c r="Z1370" s="70">
        <v>754.15939013433717</v>
      </c>
      <c r="AA1370" s="70">
        <v>770.7025518983387</v>
      </c>
      <c r="BJ1370" s="275"/>
    </row>
    <row r="1371" spans="1:62" x14ac:dyDescent="0.25">
      <c r="A1371" t="str">
        <f t="shared" si="31"/>
        <v>62. Ontwerpen en programmeren computerprogramma's, computerconsultancy- en aanverw. activiteiten</v>
      </c>
      <c r="B1371" s="275">
        <v>62</v>
      </c>
      <c r="C1371" s="5" t="s">
        <v>166</v>
      </c>
      <c r="D1371" s="266"/>
      <c r="E1371" s="70">
        <v>190.81783152273857</v>
      </c>
      <c r="F1371" s="70">
        <v>227.53885779188741</v>
      </c>
      <c r="G1371" s="70">
        <v>241.64173564759068</v>
      </c>
      <c r="H1371" s="70">
        <v>216.84415121685575</v>
      </c>
      <c r="I1371" s="70">
        <v>217.82750188513489</v>
      </c>
      <c r="J1371" s="70">
        <v>297.8472905251387</v>
      </c>
      <c r="K1371" s="69">
        <v>316.5944557945565</v>
      </c>
      <c r="L1371" s="69">
        <v>293.68100742842097</v>
      </c>
      <c r="M1371" s="265">
        <v>392.46361698760722</v>
      </c>
      <c r="N1371" s="70">
        <v>366.2865393577485</v>
      </c>
      <c r="O1371" s="70">
        <v>379.52384214607343</v>
      </c>
      <c r="P1371" s="70">
        <v>389.49635179811111</v>
      </c>
      <c r="Q1371" s="70">
        <v>402.87859309984418</v>
      </c>
      <c r="R1371" s="70">
        <v>424.96488684347452</v>
      </c>
      <c r="S1371" s="70">
        <v>451.40248981046835</v>
      </c>
      <c r="T1371" s="265">
        <v>478.89522314033729</v>
      </c>
      <c r="U1371" s="70">
        <v>399.31839978028501</v>
      </c>
      <c r="V1371" s="70">
        <v>407.58677344651369</v>
      </c>
      <c r="W1371" s="70">
        <v>412.0662713697501</v>
      </c>
      <c r="X1371" s="70">
        <v>419.87548728968227</v>
      </c>
      <c r="Y1371" s="70">
        <v>436.29680425715208</v>
      </c>
      <c r="Z1371" s="70">
        <v>456.53658930796973</v>
      </c>
      <c r="AA1371" s="70">
        <v>477.12788637692677</v>
      </c>
      <c r="BJ1371" s="275"/>
    </row>
    <row r="1372" spans="1:62" x14ac:dyDescent="0.25">
      <c r="A1372" t="str">
        <f t="shared" si="31"/>
        <v>62. Ontwerpen en programmeren computerprogramma's, computerconsultancy- en aanverw. activiteiten</v>
      </c>
      <c r="B1372" s="275">
        <v>62</v>
      </c>
      <c r="C1372" s="5" t="s">
        <v>167</v>
      </c>
      <c r="D1372" s="266"/>
      <c r="E1372" s="70">
        <v>88.614093917610134</v>
      </c>
      <c r="F1372" s="70">
        <v>105.18546463941635</v>
      </c>
      <c r="G1372" s="70">
        <v>115.85701405772346</v>
      </c>
      <c r="H1372" s="70">
        <v>105.37295084409288</v>
      </c>
      <c r="I1372" s="70">
        <v>114.25297014344193</v>
      </c>
      <c r="J1372" s="70">
        <v>172.52475272579872</v>
      </c>
      <c r="K1372" s="69">
        <v>195.48653062505568</v>
      </c>
      <c r="L1372" s="69">
        <v>179.19467078808833</v>
      </c>
      <c r="M1372" s="265">
        <v>257.98751843915079</v>
      </c>
      <c r="N1372" s="70">
        <v>231.22247841869427</v>
      </c>
      <c r="O1372" s="70">
        <v>246.94262738369926</v>
      </c>
      <c r="P1372" s="70">
        <v>263.86559443062418</v>
      </c>
      <c r="Q1372" s="70">
        <v>279.36769099205668</v>
      </c>
      <c r="R1372" s="70">
        <v>295.66154247750279</v>
      </c>
      <c r="S1372" s="70">
        <v>315.45838192058176</v>
      </c>
      <c r="T1372" s="265">
        <v>326.84892559112933</v>
      </c>
      <c r="U1372" s="70">
        <v>255.47267878966812</v>
      </c>
      <c r="V1372" s="70">
        <v>268.7776359959019</v>
      </c>
      <c r="W1372" s="70">
        <v>282.91924252252204</v>
      </c>
      <c r="X1372" s="70">
        <v>295.07917074108786</v>
      </c>
      <c r="Y1372" s="70">
        <v>307.63792233690424</v>
      </c>
      <c r="Z1372" s="70">
        <v>323.34768655604847</v>
      </c>
      <c r="AA1372" s="70">
        <v>330.0330278212254</v>
      </c>
      <c r="BJ1372" s="275"/>
    </row>
    <row r="1373" spans="1:62" x14ac:dyDescent="0.25">
      <c r="A1373" t="str">
        <f t="shared" si="31"/>
        <v>62. Ontwerpen en programmeren computerprogramma's, computerconsultancy- en aanverw. activiteiten</v>
      </c>
      <c r="B1373" s="275">
        <v>62</v>
      </c>
      <c r="C1373" s="5" t="s">
        <v>168</v>
      </c>
      <c r="D1373" s="266"/>
      <c r="E1373" s="70">
        <v>63.453258216979187</v>
      </c>
      <c r="F1373" s="70">
        <v>76.768693663422113</v>
      </c>
      <c r="G1373" s="70">
        <v>91.113992135398135</v>
      </c>
      <c r="H1373" s="70">
        <v>104.44338453849981</v>
      </c>
      <c r="I1373" s="70">
        <v>115.31796861101056</v>
      </c>
      <c r="J1373" s="70">
        <v>155.17010595954261</v>
      </c>
      <c r="K1373" s="69">
        <v>171.52703727614463</v>
      </c>
      <c r="L1373" s="69">
        <v>185.17003218409093</v>
      </c>
      <c r="M1373" s="265">
        <v>243.83525952873543</v>
      </c>
      <c r="N1373" s="70">
        <v>261.33189036324569</v>
      </c>
      <c r="O1373" s="70">
        <v>294.35637481855815</v>
      </c>
      <c r="P1373" s="70">
        <v>325.68914841676479</v>
      </c>
      <c r="Q1373" s="70">
        <v>355.79241812181397</v>
      </c>
      <c r="R1373" s="70">
        <v>378.23773193157479</v>
      </c>
      <c r="S1373" s="70">
        <v>393.68402917441063</v>
      </c>
      <c r="T1373" s="265">
        <v>422.5887538464417</v>
      </c>
      <c r="U1373" s="70">
        <v>273.31414198598696</v>
      </c>
      <c r="V1373" s="70">
        <v>303.26744673518897</v>
      </c>
      <c r="W1373" s="70">
        <v>330.55086134246494</v>
      </c>
      <c r="X1373" s="70">
        <v>355.72496803484484</v>
      </c>
      <c r="Y1373" s="70">
        <v>372.53335697096827</v>
      </c>
      <c r="Z1373" s="70">
        <v>381.97133055166586</v>
      </c>
      <c r="AA1373" s="70">
        <v>403.90902870437179</v>
      </c>
      <c r="BJ1373" s="275"/>
    </row>
    <row r="1374" spans="1:62" x14ac:dyDescent="0.25">
      <c r="A1374" t="str">
        <f t="shared" si="31"/>
        <v>62. Ontwerpen en programmeren computerprogramma's, computerconsultancy- en aanverw. activiteiten</v>
      </c>
      <c r="B1374" s="275">
        <v>62</v>
      </c>
      <c r="C1374" s="5" t="s">
        <v>169</v>
      </c>
      <c r="D1374" s="266"/>
      <c r="E1374" s="70">
        <v>8.3579488747964188</v>
      </c>
      <c r="F1374" s="70">
        <v>8.7639144053472986</v>
      </c>
      <c r="G1374" s="70">
        <v>11.892246442839879</v>
      </c>
      <c r="H1374" s="70">
        <v>14.695149242464863</v>
      </c>
      <c r="I1374" s="70">
        <v>19.399995886342733</v>
      </c>
      <c r="J1374" s="70">
        <v>23.145992531890705</v>
      </c>
      <c r="K1374" s="69">
        <v>23.759215466238587</v>
      </c>
      <c r="L1374" s="69">
        <v>23.352497266994579</v>
      </c>
      <c r="M1374" s="265">
        <v>30.340677167725303</v>
      </c>
      <c r="N1374" s="70">
        <v>36.314620427299481</v>
      </c>
      <c r="O1374" s="70">
        <v>46.753074195850559</v>
      </c>
      <c r="P1374" s="70">
        <v>85.114350646968688</v>
      </c>
      <c r="Q1374" s="70">
        <v>104.62066150952795</v>
      </c>
      <c r="R1374" s="70">
        <v>120.56544513740495</v>
      </c>
      <c r="S1374" s="70">
        <v>137.42103700473135</v>
      </c>
      <c r="T1374" s="265">
        <v>156.87892505707759</v>
      </c>
      <c r="U1374" s="70">
        <v>37.315125047701059</v>
      </c>
      <c r="V1374" s="70">
        <v>47.325609976236677</v>
      </c>
      <c r="W1374" s="70">
        <v>84.873379068765459</v>
      </c>
      <c r="X1374" s="70">
        <v>102.77058295106629</v>
      </c>
      <c r="Y1374" s="70">
        <v>116.6693739896225</v>
      </c>
      <c r="Z1374" s="70">
        <v>130.99957615096773</v>
      </c>
      <c r="AA1374" s="70">
        <v>147.32075274224078</v>
      </c>
      <c r="BJ1374" s="275"/>
    </row>
    <row r="1375" spans="1:62" x14ac:dyDescent="0.25">
      <c r="A1375" t="str">
        <f t="shared" si="31"/>
        <v>62. Ontwerpen en programmeren computerprogramma's, computerconsultancy- en aanverw. activiteiten</v>
      </c>
      <c r="B1375" s="275">
        <v>62</v>
      </c>
      <c r="C1375" s="5" t="s">
        <v>26</v>
      </c>
      <c r="D1375" s="270"/>
      <c r="E1375" s="70">
        <v>160.42530100938575</v>
      </c>
      <c r="F1375" s="70">
        <v>190.71807270818576</v>
      </c>
      <c r="G1375" s="70">
        <v>218.86325263596146</v>
      </c>
      <c r="H1375" s="70">
        <v>224.51148462505753</v>
      </c>
      <c r="I1375" s="70">
        <v>248.97093464079521</v>
      </c>
      <c r="J1375" s="70">
        <v>350.84085121723206</v>
      </c>
      <c r="K1375" s="69">
        <v>390.77278336743888</v>
      </c>
      <c r="L1375" s="69">
        <v>387.71720023917385</v>
      </c>
      <c r="M1375" s="265">
        <v>532.16345513561157</v>
      </c>
      <c r="N1375" s="70">
        <v>528.86898920923943</v>
      </c>
      <c r="O1375" s="70">
        <v>588.05207639810794</v>
      </c>
      <c r="P1375" s="70">
        <v>674.66909349435764</v>
      </c>
      <c r="Q1375" s="70">
        <v>739.78077062339867</v>
      </c>
      <c r="R1375" s="70">
        <v>794.46471954648257</v>
      </c>
      <c r="S1375" s="70">
        <v>846.56344809972381</v>
      </c>
      <c r="T1375" s="265">
        <v>906.31660449464857</v>
      </c>
      <c r="U1375" s="70">
        <v>566.10194582335612</v>
      </c>
      <c r="V1375" s="70">
        <v>619.37069270732752</v>
      </c>
      <c r="W1375" s="70">
        <v>698.3434829337524</v>
      </c>
      <c r="X1375" s="70">
        <v>753.57472172699897</v>
      </c>
      <c r="Y1375" s="70">
        <v>796.84065329749501</v>
      </c>
      <c r="Z1375" s="70">
        <v>836.31859325868209</v>
      </c>
      <c r="AA1375" s="70">
        <v>881.26280926783795</v>
      </c>
      <c r="BJ1375" s="275"/>
    </row>
    <row r="1376" spans="1:62" x14ac:dyDescent="0.25">
      <c r="A1376" t="str">
        <f t="shared" si="31"/>
        <v>62. Ontwerpen en programmeren computerprogramma's, computerconsultancy- en aanverw. activiteiten</v>
      </c>
      <c r="B1376" s="275">
        <v>62</v>
      </c>
      <c r="C1376" s="5" t="s">
        <v>19</v>
      </c>
      <c r="D1376" s="270"/>
      <c r="E1376" s="70">
        <v>5201.1171857914842</v>
      </c>
      <c r="F1376" s="70">
        <v>5637.3653358972106</v>
      </c>
      <c r="G1376" s="70">
        <v>5880.3180238094083</v>
      </c>
      <c r="H1376" s="70">
        <v>5820.5854664680583</v>
      </c>
      <c r="I1376" s="70">
        <v>6171.7715460921218</v>
      </c>
      <c r="J1376" s="70">
        <v>7647.6224006061811</v>
      </c>
      <c r="K1376" s="69">
        <v>8034.9361769226771</v>
      </c>
      <c r="L1376" s="69">
        <v>7864.3787872468902</v>
      </c>
      <c r="M1376" s="265">
        <v>9429.8024860642527</v>
      </c>
      <c r="N1376" s="70">
        <v>9055.9349766299201</v>
      </c>
      <c r="O1376" s="70">
        <v>9679.9641245401326</v>
      </c>
      <c r="P1376" s="70">
        <v>10336.213334676993</v>
      </c>
      <c r="Q1376" s="70">
        <v>11036.258260052937</v>
      </c>
      <c r="R1376" s="70">
        <v>11771.187105448711</v>
      </c>
      <c r="S1376" s="70">
        <v>12553.874158189363</v>
      </c>
      <c r="T1376" s="265">
        <v>13412.329039998556</v>
      </c>
      <c r="U1376" s="70">
        <v>9477.4555640752915</v>
      </c>
      <c r="V1376" s="70">
        <v>9977.7775326062547</v>
      </c>
      <c r="W1376" s="70">
        <v>10494.057763119607</v>
      </c>
      <c r="X1376" s="70">
        <v>11036.392682751197</v>
      </c>
      <c r="Y1376" s="70">
        <v>11594.961869900701</v>
      </c>
      <c r="Z1376" s="70">
        <v>12180.706380203867</v>
      </c>
      <c r="AA1376" s="70">
        <v>12817.725732816538</v>
      </c>
      <c r="BJ1376" s="275"/>
    </row>
    <row r="1377" spans="1:62" x14ac:dyDescent="0.25">
      <c r="A1377" t="str">
        <f t="shared" si="31"/>
        <v>62. Ontwerpen en programmeren computerprogramma's, computerconsultancy- en aanverw. activiteiten</v>
      </c>
      <c r="B1377" s="275">
        <v>62</v>
      </c>
      <c r="C1377" s="5" t="s">
        <v>20</v>
      </c>
      <c r="D1377" s="270"/>
      <c r="E1377" s="267">
        <v>3.0844392710019836E-2</v>
      </c>
      <c r="F1377" s="267">
        <v>3.3831064929169111E-2</v>
      </c>
      <c r="G1377" s="267">
        <v>3.7219628555765882E-2</v>
      </c>
      <c r="H1377" s="267">
        <v>3.8571976293184047E-2</v>
      </c>
      <c r="I1377" s="267">
        <v>4.0340270663200437E-2</v>
      </c>
      <c r="J1377" s="267">
        <v>4.5875807256046404E-2</v>
      </c>
      <c r="K1377" s="333">
        <v>4.863421124486169E-2</v>
      </c>
      <c r="L1377" s="333">
        <v>4.93004229231567E-2</v>
      </c>
      <c r="M1377" s="268">
        <v>5.6434210146189642E-2</v>
      </c>
      <c r="N1377" s="267">
        <v>5.8400263537012824E-2</v>
      </c>
      <c r="O1377" s="267">
        <v>6.0749406592046085E-2</v>
      </c>
      <c r="P1377" s="267">
        <v>6.5272365386549083E-2</v>
      </c>
      <c r="Q1377" s="267">
        <v>6.7031846590716718E-2</v>
      </c>
      <c r="R1377" s="267">
        <v>6.7492319375225665E-2</v>
      </c>
      <c r="S1377" s="267">
        <v>6.7434437961725047E-2</v>
      </c>
      <c r="T1377" s="268">
        <v>6.7573394731952244E-2</v>
      </c>
      <c r="U1377" s="267">
        <v>5.9731427068800011E-2</v>
      </c>
      <c r="V1377" s="267">
        <v>6.2075015271015388E-2</v>
      </c>
      <c r="W1377" s="267">
        <v>6.6546563655101643E-2</v>
      </c>
      <c r="X1377" s="267">
        <v>6.8280890630573757E-2</v>
      </c>
      <c r="Y1377" s="267">
        <v>6.8723007650935822E-2</v>
      </c>
      <c r="Z1377" s="267">
        <v>6.8659285196946418E-2</v>
      </c>
      <c r="AA1377" s="267">
        <v>6.8753445629717913E-2</v>
      </c>
      <c r="BJ1377" s="275"/>
    </row>
    <row r="1378" spans="1:62" x14ac:dyDescent="0.25">
      <c r="A1378" t="str">
        <f t="shared" si="31"/>
        <v>62. Ontwerpen en programmeren computerprogramma's, computerconsultancy- en aanverw. activiteiten</v>
      </c>
      <c r="B1378" s="275">
        <v>62</v>
      </c>
      <c r="C1378" s="5" t="s">
        <v>29</v>
      </c>
      <c r="D1378" s="270"/>
      <c r="E1378" s="70">
        <v>5201.1171857914842</v>
      </c>
      <c r="F1378" s="70">
        <v>5637.3653358972106</v>
      </c>
      <c r="G1378" s="70">
        <v>5880.3180238094083</v>
      </c>
      <c r="H1378" s="70">
        <v>5820.5854664680583</v>
      </c>
      <c r="I1378" s="70">
        <v>6171.7715460921218</v>
      </c>
      <c r="J1378" s="70">
        <v>7647.6224006061811</v>
      </c>
      <c r="K1378" s="69">
        <v>8034.9361769226771</v>
      </c>
      <c r="L1378" s="69">
        <v>7864.3787872468902</v>
      </c>
      <c r="M1378" s="265">
        <v>9429.8024860642527</v>
      </c>
      <c r="N1378" s="70">
        <v>9055.9349766299201</v>
      </c>
      <c r="O1378" s="70">
        <v>9679.9641245401326</v>
      </c>
      <c r="P1378" s="70">
        <v>10336.213334676993</v>
      </c>
      <c r="Q1378" s="70">
        <v>11036.258260052937</v>
      </c>
      <c r="R1378" s="70">
        <v>11771.187105448711</v>
      </c>
      <c r="S1378" s="70">
        <v>12553.874158189363</v>
      </c>
      <c r="T1378" s="265">
        <v>13412.329039998556</v>
      </c>
      <c r="U1378" s="70">
        <v>9477.4555640752915</v>
      </c>
      <c r="V1378" s="70">
        <v>9977.7775326062547</v>
      </c>
      <c r="W1378" s="70">
        <v>10494.057763119607</v>
      </c>
      <c r="X1378" s="70">
        <v>11036.392682751197</v>
      </c>
      <c r="Y1378" s="70">
        <v>11594.961869900701</v>
      </c>
      <c r="Z1378" s="70">
        <v>12180.706380203867</v>
      </c>
      <c r="AA1378" s="70">
        <v>12817.725732816538</v>
      </c>
      <c r="BJ1378" s="275"/>
    </row>
    <row r="1379" spans="1:62" x14ac:dyDescent="0.25">
      <c r="A1379" t="str">
        <f t="shared" si="31"/>
        <v>64. Financiële dienstverlening, exclusief verzekeringen en pensioenfondsen</v>
      </c>
      <c r="B1379" s="275">
        <v>64</v>
      </c>
      <c r="C1379" s="5" t="s">
        <v>25</v>
      </c>
      <c r="D1379" s="70">
        <v>28308</v>
      </c>
      <c r="E1379" s="70">
        <v>29074</v>
      </c>
      <c r="F1379" s="70">
        <v>29003</v>
      </c>
      <c r="G1379" s="70">
        <v>28782</v>
      </c>
      <c r="H1379" s="70">
        <v>28373</v>
      </c>
      <c r="I1379" s="70">
        <v>27281</v>
      </c>
      <c r="J1379" s="70">
        <v>26756</v>
      </c>
      <c r="K1379" s="69">
        <v>26516</v>
      </c>
      <c r="L1379" s="69">
        <v>26298</v>
      </c>
      <c r="M1379" s="265">
        <v>26438.965795843713</v>
      </c>
      <c r="N1379" s="70">
        <v>26239.066642140991</v>
      </c>
      <c r="O1379" s="70">
        <v>26040.67888158276</v>
      </c>
      <c r="P1379" s="70">
        <v>25843.791086860812</v>
      </c>
      <c r="Q1379" s="70">
        <v>25648.391917066296</v>
      </c>
      <c r="R1379" s="70">
        <v>25454.470117036464</v>
      </c>
      <c r="S1379" s="70">
        <v>25262.014516706331</v>
      </c>
      <c r="T1379" s="265">
        <v>25071.014030465329</v>
      </c>
      <c r="U1379" s="70">
        <v>26194.998084642877</v>
      </c>
      <c r="V1379" s="70">
        <v>25953.281605376316</v>
      </c>
      <c r="W1379" s="70">
        <v>25713.795584617914</v>
      </c>
      <c r="X1379" s="70">
        <v>25476.519440630022</v>
      </c>
      <c r="Y1379" s="70">
        <v>25241.432781594711</v>
      </c>
      <c r="Z1379" s="70">
        <v>25008.51540386114</v>
      </c>
      <c r="AA1379" s="70">
        <v>24777.747290209361</v>
      </c>
      <c r="BJ1379" s="275"/>
    </row>
    <row r="1380" spans="1:62" x14ac:dyDescent="0.25">
      <c r="A1380" t="str">
        <f t="shared" si="31"/>
        <v>64. Financiële dienstverlening, exclusief verzekeringen en pensioenfondsen</v>
      </c>
      <c r="B1380" s="275">
        <v>64</v>
      </c>
      <c r="C1380" s="5" t="s">
        <v>154</v>
      </c>
      <c r="D1380" s="266"/>
      <c r="E1380" s="70">
        <v>766</v>
      </c>
      <c r="F1380" s="70">
        <v>-71</v>
      </c>
      <c r="G1380" s="70">
        <v>-221</v>
      </c>
      <c r="H1380" s="70">
        <v>-409</v>
      </c>
      <c r="I1380" s="70">
        <v>-1092</v>
      </c>
      <c r="J1380" s="70">
        <v>-525</v>
      </c>
      <c r="K1380" s="69">
        <v>-240</v>
      </c>
      <c r="L1380" s="69">
        <v>-218</v>
      </c>
      <c r="M1380" s="265">
        <v>140.96579584371284</v>
      </c>
      <c r="N1380" s="70">
        <v>-199.89915370272138</v>
      </c>
      <c r="O1380" s="70">
        <v>-198.38776055823109</v>
      </c>
      <c r="P1380" s="70">
        <v>-196.88779472194801</v>
      </c>
      <c r="Q1380" s="70">
        <v>-195.39916979451664</v>
      </c>
      <c r="R1380" s="70">
        <v>-193.9218000298315</v>
      </c>
      <c r="S1380" s="70">
        <v>-192.45560033013317</v>
      </c>
      <c r="T1380" s="265">
        <v>-191.00048624100236</v>
      </c>
      <c r="U1380" s="70">
        <v>-243.96771120083577</v>
      </c>
      <c r="V1380" s="70">
        <v>-241.71647926656078</v>
      </c>
      <c r="W1380" s="70">
        <v>-239.48602075840245</v>
      </c>
      <c r="X1380" s="70">
        <v>-237.27614398789228</v>
      </c>
      <c r="Y1380" s="70">
        <v>-235.08665903531073</v>
      </c>
      <c r="Z1380" s="70">
        <v>-232.9173777335709</v>
      </c>
      <c r="AA1380" s="70">
        <v>-230.76811365177855</v>
      </c>
      <c r="BJ1380" s="275"/>
    </row>
    <row r="1381" spans="1:62" x14ac:dyDescent="0.25">
      <c r="A1381" t="str">
        <f t="shared" si="31"/>
        <v>64. Financiële dienstverlening, exclusief verzekeringen en pensioenfondsen</v>
      </c>
      <c r="B1381" s="275">
        <v>64</v>
      </c>
      <c r="C1381" s="5" t="s">
        <v>155</v>
      </c>
      <c r="D1381" s="266"/>
      <c r="E1381" s="267">
        <v>1.0270594884838209</v>
      </c>
      <c r="F1381" s="267">
        <v>0.99755795556167026</v>
      </c>
      <c r="G1381" s="267">
        <v>0.99238009861048859</v>
      </c>
      <c r="H1381" s="267">
        <v>0.98578972969216871</v>
      </c>
      <c r="I1381" s="267">
        <v>0.96151270574137382</v>
      </c>
      <c r="J1381" s="267">
        <v>0.98075583739598993</v>
      </c>
      <c r="K1381" s="333">
        <v>0.99103004933472871</v>
      </c>
      <c r="L1381" s="333">
        <v>0.99177854880072414</v>
      </c>
      <c r="M1381" s="268">
        <v>1.0053603238209641</v>
      </c>
      <c r="N1381" s="267">
        <v>0.99243922189520184</v>
      </c>
      <c r="O1381" s="267">
        <v>0.99243922189520217</v>
      </c>
      <c r="P1381" s="267">
        <v>0.99243922189520195</v>
      </c>
      <c r="Q1381" s="267">
        <v>0.99243922189520173</v>
      </c>
      <c r="R1381" s="267">
        <v>0.99243922189520206</v>
      </c>
      <c r="S1381" s="267">
        <v>0.99243922189520162</v>
      </c>
      <c r="T1381" s="268">
        <v>0.99243922189520195</v>
      </c>
      <c r="U1381" s="267">
        <v>0.99077241851724818</v>
      </c>
      <c r="V1381" s="267">
        <v>0.99077241851724851</v>
      </c>
      <c r="W1381" s="267">
        <v>0.99077241851724862</v>
      </c>
      <c r="X1381" s="267">
        <v>0.99077241851724795</v>
      </c>
      <c r="Y1381" s="267">
        <v>0.99077241851724873</v>
      </c>
      <c r="Z1381" s="267">
        <v>0.99077241851724807</v>
      </c>
      <c r="AA1381" s="267">
        <v>0.9907724185172484</v>
      </c>
      <c r="BJ1381" s="275"/>
    </row>
    <row r="1382" spans="1:62" x14ac:dyDescent="0.25">
      <c r="A1382" t="str">
        <f t="shared" si="31"/>
        <v>64. Financiële dienstverlening, exclusief verzekeringen en pensioenfondsen</v>
      </c>
      <c r="B1382" s="275">
        <v>64</v>
      </c>
      <c r="C1382" s="5" t="s">
        <v>8</v>
      </c>
      <c r="D1382" s="70">
        <v>8</v>
      </c>
      <c r="E1382" s="70">
        <v>4</v>
      </c>
      <c r="F1382" s="70">
        <v>7</v>
      </c>
      <c r="G1382" s="70">
        <v>7</v>
      </c>
      <c r="H1382" s="70">
        <v>5</v>
      </c>
      <c r="I1382" s="70">
        <v>10</v>
      </c>
      <c r="J1382" s="70">
        <v>8</v>
      </c>
      <c r="K1382" s="69">
        <v>9</v>
      </c>
      <c r="L1382" s="69">
        <v>9</v>
      </c>
      <c r="M1382" s="265">
        <v>7.940155631792261</v>
      </c>
      <c r="N1382" s="70">
        <v>8.3886522780320796</v>
      </c>
      <c r="O1382" s="70">
        <v>8.4513066152851017</v>
      </c>
      <c r="P1382" s="70">
        <v>8.7450885995740393</v>
      </c>
      <c r="Q1382" s="70">
        <v>8.9297988012323302</v>
      </c>
      <c r="R1382" s="70">
        <v>8.9945515113459358</v>
      </c>
      <c r="S1382" s="70">
        <v>8.9900961889021254</v>
      </c>
      <c r="T1382" s="265">
        <v>8.6911868644909429</v>
      </c>
      <c r="U1382" s="70">
        <v>8.3745635221213686</v>
      </c>
      <c r="V1382" s="70">
        <v>8.422942486150033</v>
      </c>
      <c r="W1382" s="70">
        <v>8.7011003866667593</v>
      </c>
      <c r="X1382" s="70">
        <v>8.8699593134777412</v>
      </c>
      <c r="Y1382" s="70">
        <v>8.9192729736800249</v>
      </c>
      <c r="Z1382" s="70">
        <v>8.8998824251987898</v>
      </c>
      <c r="AA1382" s="70">
        <v>8.5895222075445954</v>
      </c>
      <c r="BJ1382" s="275"/>
    </row>
    <row r="1383" spans="1:62" x14ac:dyDescent="0.25">
      <c r="A1383" t="str">
        <f t="shared" si="31"/>
        <v>64. Financiële dienstverlening, exclusief verzekeringen en pensioenfondsen</v>
      </c>
      <c r="B1383" s="275">
        <v>64</v>
      </c>
      <c r="C1383" s="5" t="s">
        <v>9</v>
      </c>
      <c r="D1383" s="70">
        <v>773</v>
      </c>
      <c r="E1383" s="70">
        <v>819</v>
      </c>
      <c r="F1383" s="70">
        <v>713</v>
      </c>
      <c r="G1383" s="70">
        <v>622</v>
      </c>
      <c r="H1383" s="70">
        <v>717</v>
      </c>
      <c r="I1383" s="70">
        <v>614</v>
      </c>
      <c r="J1383" s="70">
        <v>638</v>
      </c>
      <c r="K1383" s="69">
        <v>561</v>
      </c>
      <c r="L1383" s="69">
        <v>530</v>
      </c>
      <c r="M1383" s="265">
        <v>709.51808608269039</v>
      </c>
      <c r="N1383" s="70">
        <v>749.59494311310527</v>
      </c>
      <c r="O1383" s="70">
        <v>755.19362247331196</v>
      </c>
      <c r="P1383" s="70">
        <v>781.44545441268315</v>
      </c>
      <c r="Q1383" s="70">
        <v>797.95082720862627</v>
      </c>
      <c r="R1383" s="70">
        <v>803.73701340937498</v>
      </c>
      <c r="S1383" s="70">
        <v>803.3388937754778</v>
      </c>
      <c r="T1383" s="265">
        <v>776.62889190607871</v>
      </c>
      <c r="U1383" s="70">
        <v>748.33599711851696</v>
      </c>
      <c r="V1383" s="70">
        <v>752.65905469522761</v>
      </c>
      <c r="W1383" s="70">
        <v>777.51474649214765</v>
      </c>
      <c r="X1383" s="70">
        <v>792.60367775807811</v>
      </c>
      <c r="Y1383" s="70">
        <v>797.0102581107808</v>
      </c>
      <c r="Z1383" s="70">
        <v>795.27755342783826</v>
      </c>
      <c r="AA1383" s="70">
        <v>767.5443202473059</v>
      </c>
      <c r="BJ1383" s="275"/>
    </row>
    <row r="1384" spans="1:62" x14ac:dyDescent="0.25">
      <c r="A1384" t="str">
        <f t="shared" si="31"/>
        <v>64. Financiële dienstverlening, exclusief verzekeringen en pensioenfondsen</v>
      </c>
      <c r="B1384" s="275">
        <v>64</v>
      </c>
      <c r="C1384" s="5" t="s">
        <v>10</v>
      </c>
      <c r="D1384" s="70">
        <v>2881</v>
      </c>
      <c r="E1384" s="70">
        <v>3019</v>
      </c>
      <c r="F1384" s="70">
        <v>3003</v>
      </c>
      <c r="G1384" s="70">
        <v>2854</v>
      </c>
      <c r="H1384" s="70">
        <v>2858</v>
      </c>
      <c r="I1384" s="70">
        <v>2670</v>
      </c>
      <c r="J1384" s="70">
        <v>2464</v>
      </c>
      <c r="K1384" s="69">
        <v>2460</v>
      </c>
      <c r="L1384" s="69">
        <v>2484</v>
      </c>
      <c r="M1384" s="265">
        <v>2926.3621345648698</v>
      </c>
      <c r="N1384" s="70">
        <v>3091.6565776335242</v>
      </c>
      <c r="O1384" s="70">
        <v>3114.7479738990301</v>
      </c>
      <c r="P1384" s="70">
        <v>3223.021981929578</v>
      </c>
      <c r="Q1384" s="70">
        <v>3291.0973402810441</v>
      </c>
      <c r="R1384" s="70">
        <v>3314.9620965621675</v>
      </c>
      <c r="S1384" s="70">
        <v>3313.3200775008977</v>
      </c>
      <c r="T1384" s="265">
        <v>3203.1563767891766</v>
      </c>
      <c r="U1384" s="70">
        <v>3086.4641351006412</v>
      </c>
      <c r="V1384" s="70">
        <v>3104.2943106045191</v>
      </c>
      <c r="W1384" s="70">
        <v>3206.8100275815268</v>
      </c>
      <c r="X1384" s="70">
        <v>3269.0433631000869</v>
      </c>
      <c r="Y1384" s="70">
        <v>3287.2180229713558</v>
      </c>
      <c r="Z1384" s="70">
        <v>3280.0715929169214</v>
      </c>
      <c r="AA1384" s="70">
        <v>3165.6876398641593</v>
      </c>
      <c r="BJ1384" s="275"/>
    </row>
    <row r="1385" spans="1:62" x14ac:dyDescent="0.25">
      <c r="A1385" t="str">
        <f t="shared" si="31"/>
        <v>64. Financiële dienstverlening, exclusief verzekeringen en pensioenfondsen</v>
      </c>
      <c r="B1385" s="275">
        <v>64</v>
      </c>
      <c r="C1385" s="5" t="s">
        <v>11</v>
      </c>
      <c r="D1385" s="70">
        <v>3326</v>
      </c>
      <c r="E1385" s="70">
        <v>3369</v>
      </c>
      <c r="F1385" s="70">
        <v>3212</v>
      </c>
      <c r="G1385" s="70">
        <v>3212</v>
      </c>
      <c r="H1385" s="70">
        <v>3324</v>
      </c>
      <c r="I1385" s="70">
        <v>3167</v>
      </c>
      <c r="J1385" s="70">
        <v>3166</v>
      </c>
      <c r="K1385" s="69">
        <v>3117</v>
      </c>
      <c r="L1385" s="69">
        <v>3023</v>
      </c>
      <c r="M1385" s="265">
        <v>2934.5881145487469</v>
      </c>
      <c r="N1385" s="70">
        <v>2981.2522782148831</v>
      </c>
      <c r="O1385" s="70">
        <v>3045.998860074641</v>
      </c>
      <c r="P1385" s="70">
        <v>3147.7433616959433</v>
      </c>
      <c r="Q1385" s="70">
        <v>3296.2356506544056</v>
      </c>
      <c r="R1385" s="70">
        <v>3463.6133624651193</v>
      </c>
      <c r="S1385" s="70">
        <v>3549.2564380325894</v>
      </c>
      <c r="T1385" s="265">
        <v>3598.1099576807028</v>
      </c>
      <c r="U1385" s="70">
        <v>2976.2452598925211</v>
      </c>
      <c r="V1385" s="70">
        <v>3035.7759313672518</v>
      </c>
      <c r="W1385" s="70">
        <v>3131.9100623994063</v>
      </c>
      <c r="X1385" s="70">
        <v>3274.1472411343329</v>
      </c>
      <c r="Y1385" s="70">
        <v>3434.6251746007711</v>
      </c>
      <c r="Z1385" s="70">
        <v>3513.6403806628796</v>
      </c>
      <c r="AA1385" s="70">
        <v>3556.0212740283596</v>
      </c>
      <c r="BJ1385" s="275"/>
    </row>
    <row r="1386" spans="1:62" x14ac:dyDescent="0.25">
      <c r="A1386" t="str">
        <f t="shared" si="31"/>
        <v>64. Financiële dienstverlening, exclusief verzekeringen en pensioenfondsen</v>
      </c>
      <c r="B1386" s="275">
        <v>64</v>
      </c>
      <c r="C1386" s="5" t="s">
        <v>12</v>
      </c>
      <c r="D1386" s="70">
        <v>3755</v>
      </c>
      <c r="E1386" s="70">
        <v>3751</v>
      </c>
      <c r="F1386" s="70">
        <v>3722</v>
      </c>
      <c r="G1386" s="70">
        <v>3717</v>
      </c>
      <c r="H1386" s="70">
        <v>3490</v>
      </c>
      <c r="I1386" s="70">
        <v>3237</v>
      </c>
      <c r="J1386" s="70">
        <v>3144</v>
      </c>
      <c r="K1386" s="69">
        <v>3026</v>
      </c>
      <c r="L1386" s="69">
        <v>2984</v>
      </c>
      <c r="M1386" s="265">
        <v>2988.2332594998743</v>
      </c>
      <c r="N1386" s="70">
        <v>2958.7274099207707</v>
      </c>
      <c r="O1386" s="70">
        <v>2986.3443834403542</v>
      </c>
      <c r="P1386" s="70">
        <v>2996.9130950418012</v>
      </c>
      <c r="Q1386" s="70">
        <v>2924.9703199864662</v>
      </c>
      <c r="R1386" s="70">
        <v>2839.4254503606112</v>
      </c>
      <c r="S1386" s="70">
        <v>2884.5763910587389</v>
      </c>
      <c r="T1386" s="265">
        <v>2947.2233742742083</v>
      </c>
      <c r="U1386" s="70">
        <v>2953.7582221534012</v>
      </c>
      <c r="V1386" s="70">
        <v>2976.3216660559906</v>
      </c>
      <c r="W1386" s="70">
        <v>2981.8384791830485</v>
      </c>
      <c r="X1386" s="70">
        <v>2905.369797114538</v>
      </c>
      <c r="Y1386" s="70">
        <v>2815.6613087639075</v>
      </c>
      <c r="Z1386" s="70">
        <v>2855.6302610664538</v>
      </c>
      <c r="AA1386" s="70">
        <v>2912.7483988811409</v>
      </c>
      <c r="BJ1386" s="275"/>
    </row>
    <row r="1387" spans="1:62" x14ac:dyDescent="0.25">
      <c r="A1387" t="str">
        <f t="shared" si="31"/>
        <v>64. Financiële dienstverlening, exclusief verzekeringen en pensioenfondsen</v>
      </c>
      <c r="B1387" s="275">
        <v>64</v>
      </c>
      <c r="C1387" s="5" t="s">
        <v>13</v>
      </c>
      <c r="D1387" s="70">
        <v>4087</v>
      </c>
      <c r="E1387" s="70">
        <v>4065</v>
      </c>
      <c r="F1387" s="70">
        <v>4001</v>
      </c>
      <c r="G1387" s="70">
        <v>3927</v>
      </c>
      <c r="H1387" s="70">
        <v>3884</v>
      </c>
      <c r="I1387" s="70">
        <v>3711</v>
      </c>
      <c r="J1387" s="70">
        <v>3550</v>
      </c>
      <c r="K1387" s="69">
        <v>3465</v>
      </c>
      <c r="L1387" s="69">
        <v>3333</v>
      </c>
      <c r="M1387" s="265">
        <v>3149.1686943532591</v>
      </c>
      <c r="N1387" s="70">
        <v>3066.2995539105523</v>
      </c>
      <c r="O1387" s="70">
        <v>2989.2856287293635</v>
      </c>
      <c r="P1387" s="70">
        <v>2902.4377716036947</v>
      </c>
      <c r="Q1387" s="70">
        <v>2887.2350098708616</v>
      </c>
      <c r="R1387" s="70">
        <v>2891.3309934613126</v>
      </c>
      <c r="S1387" s="70">
        <v>2862.781957971778</v>
      </c>
      <c r="T1387" s="265">
        <v>2889.5033697721865</v>
      </c>
      <c r="U1387" s="70">
        <v>3061.1496985425674</v>
      </c>
      <c r="V1387" s="70">
        <v>2979.2530399884163</v>
      </c>
      <c r="W1387" s="70">
        <v>2887.8383711295046</v>
      </c>
      <c r="X1387" s="70">
        <v>2867.8873551405159</v>
      </c>
      <c r="Y1387" s="70">
        <v>2867.1324362768564</v>
      </c>
      <c r="Z1387" s="70">
        <v>2834.0545306268555</v>
      </c>
      <c r="AA1387" s="70">
        <v>2855.7035708018702</v>
      </c>
      <c r="BJ1387" s="275"/>
    </row>
    <row r="1388" spans="1:62" x14ac:dyDescent="0.25">
      <c r="A1388" t="str">
        <f t="shared" si="31"/>
        <v>64. Financiële dienstverlening, exclusief verzekeringen en pensioenfondsen</v>
      </c>
      <c r="B1388" s="275">
        <v>64</v>
      </c>
      <c r="C1388" s="5" t="s">
        <v>14</v>
      </c>
      <c r="D1388" s="70">
        <v>4354</v>
      </c>
      <c r="E1388" s="70">
        <v>4374</v>
      </c>
      <c r="F1388" s="70">
        <v>4252</v>
      </c>
      <c r="G1388" s="70">
        <v>4166</v>
      </c>
      <c r="H1388" s="70">
        <v>4137</v>
      </c>
      <c r="I1388" s="70">
        <v>4015</v>
      </c>
      <c r="J1388" s="70">
        <v>3883</v>
      </c>
      <c r="K1388" s="69">
        <v>3760</v>
      </c>
      <c r="L1388" s="69">
        <v>3653</v>
      </c>
      <c r="M1388" s="265">
        <v>3554.4875673173374</v>
      </c>
      <c r="N1388" s="70">
        <v>3531.1296439948364</v>
      </c>
      <c r="O1388" s="70">
        <v>3403.0207993832805</v>
      </c>
      <c r="P1388" s="70">
        <v>3311.5061823666315</v>
      </c>
      <c r="Q1388" s="70">
        <v>3224.9176568028088</v>
      </c>
      <c r="R1388" s="70">
        <v>3047.0476227634181</v>
      </c>
      <c r="S1388" s="70">
        <v>2966.8657583116465</v>
      </c>
      <c r="T1388" s="265">
        <v>2892.3492365185148</v>
      </c>
      <c r="U1388" s="70">
        <v>3525.1991056920847</v>
      </c>
      <c r="V1388" s="70">
        <v>3391.5996398162652</v>
      </c>
      <c r="W1388" s="70">
        <v>3294.8491482685631</v>
      </c>
      <c r="X1388" s="70">
        <v>3203.3071563952208</v>
      </c>
      <c r="Y1388" s="70">
        <v>3021.5458188157031</v>
      </c>
      <c r="Z1388" s="70">
        <v>2937.0938714668591</v>
      </c>
      <c r="AA1388" s="70">
        <v>2858.5161481861142</v>
      </c>
      <c r="BJ1388" s="275"/>
    </row>
    <row r="1389" spans="1:62" x14ac:dyDescent="0.25">
      <c r="A1389" t="str">
        <f t="shared" si="31"/>
        <v>64. Financiële dienstverlening, exclusief verzekeringen en pensioenfondsen</v>
      </c>
      <c r="B1389" s="275">
        <v>64</v>
      </c>
      <c r="C1389" s="5" t="s">
        <v>15</v>
      </c>
      <c r="D1389" s="70">
        <v>4584</v>
      </c>
      <c r="E1389" s="70">
        <v>4839</v>
      </c>
      <c r="F1389" s="70">
        <v>4905</v>
      </c>
      <c r="G1389" s="70">
        <v>4787</v>
      </c>
      <c r="H1389" s="70">
        <v>4672</v>
      </c>
      <c r="I1389" s="70">
        <v>4323</v>
      </c>
      <c r="J1389" s="70">
        <v>4143</v>
      </c>
      <c r="K1389" s="69">
        <v>3973</v>
      </c>
      <c r="L1389" s="69">
        <v>3894</v>
      </c>
      <c r="M1389" s="265">
        <v>3916.0719932718612</v>
      </c>
      <c r="N1389" s="70">
        <v>3821.2017975006943</v>
      </c>
      <c r="O1389" s="70">
        <v>3737.0561296621509</v>
      </c>
      <c r="P1389" s="70">
        <v>3635.3040823372112</v>
      </c>
      <c r="Q1389" s="70">
        <v>3548.3342395954623</v>
      </c>
      <c r="R1389" s="70">
        <v>3452.0825920048865</v>
      </c>
      <c r="S1389" s="70">
        <v>3429.667531240309</v>
      </c>
      <c r="T1389" s="265">
        <v>3305.3642555332535</v>
      </c>
      <c r="U1389" s="70">
        <v>3814.7840825178528</v>
      </c>
      <c r="V1389" s="70">
        <v>3724.513886495286</v>
      </c>
      <c r="W1389" s="70">
        <v>3617.0183293530322</v>
      </c>
      <c r="X1389" s="70">
        <v>3524.5564918538175</v>
      </c>
      <c r="Y1389" s="70">
        <v>3423.1909091788757</v>
      </c>
      <c r="Z1389" s="70">
        <v>3395.2515239203703</v>
      </c>
      <c r="AA1389" s="70">
        <v>3266.6999478430703</v>
      </c>
      <c r="BJ1389" s="275"/>
    </row>
    <row r="1390" spans="1:62" x14ac:dyDescent="0.25">
      <c r="A1390" t="str">
        <f t="shared" si="31"/>
        <v>64. Financiële dienstverlening, exclusief verzekeringen en pensioenfondsen</v>
      </c>
      <c r="B1390" s="275">
        <v>64</v>
      </c>
      <c r="C1390" s="5" t="s">
        <v>16</v>
      </c>
      <c r="D1390" s="70">
        <v>3759</v>
      </c>
      <c r="E1390" s="70">
        <v>3906</v>
      </c>
      <c r="F1390" s="70">
        <v>4074</v>
      </c>
      <c r="G1390" s="70">
        <v>4152</v>
      </c>
      <c r="H1390" s="70">
        <v>4024</v>
      </c>
      <c r="I1390" s="70">
        <v>4138</v>
      </c>
      <c r="J1390" s="70">
        <v>4278</v>
      </c>
      <c r="K1390" s="69">
        <v>4401</v>
      </c>
      <c r="L1390" s="69">
        <v>4391</v>
      </c>
      <c r="M1390" s="265">
        <v>4180.5021327207178</v>
      </c>
      <c r="N1390" s="70">
        <v>3936.8046330227285</v>
      </c>
      <c r="O1390" s="70">
        <v>3787.2397090158838</v>
      </c>
      <c r="P1390" s="70">
        <v>3663.613735553371</v>
      </c>
      <c r="Q1390" s="70">
        <v>3591.1415964784442</v>
      </c>
      <c r="R1390" s="70">
        <v>3620.0907001663477</v>
      </c>
      <c r="S1390" s="70">
        <v>3521.7325722913438</v>
      </c>
      <c r="T1390" s="265">
        <v>3445.2444507175455</v>
      </c>
      <c r="U1390" s="70">
        <v>3930.192762879049</v>
      </c>
      <c r="V1390" s="70">
        <v>3774.5290405876908</v>
      </c>
      <c r="W1390" s="70">
        <v>3645.1855836627856</v>
      </c>
      <c r="X1390" s="70">
        <v>3567.076992295235</v>
      </c>
      <c r="Y1390" s="70">
        <v>3589.792898904921</v>
      </c>
      <c r="Z1390" s="70">
        <v>3486.3927112456845</v>
      </c>
      <c r="AA1390" s="70">
        <v>3404.9439025139877</v>
      </c>
      <c r="BJ1390" s="275"/>
    </row>
    <row r="1391" spans="1:62" x14ac:dyDescent="0.25">
      <c r="A1391" t="str">
        <f t="shared" si="31"/>
        <v>64. Financiële dienstverlening, exclusief verzekeringen en pensioenfondsen</v>
      </c>
      <c r="B1391" s="275">
        <v>64</v>
      </c>
      <c r="C1391" s="5" t="s">
        <v>17</v>
      </c>
      <c r="D1391" s="70">
        <v>722</v>
      </c>
      <c r="E1391" s="70">
        <v>869</v>
      </c>
      <c r="F1391" s="70">
        <v>1055</v>
      </c>
      <c r="G1391" s="70">
        <v>1270</v>
      </c>
      <c r="H1391" s="70">
        <v>1193</v>
      </c>
      <c r="I1391" s="70">
        <v>1323</v>
      </c>
      <c r="J1391" s="70">
        <v>1401</v>
      </c>
      <c r="K1391" s="69">
        <v>1652</v>
      </c>
      <c r="L1391" s="69">
        <v>1889</v>
      </c>
      <c r="M1391" s="265">
        <v>1944.4128192042365</v>
      </c>
      <c r="N1391" s="70">
        <v>1939.6813323164624</v>
      </c>
      <c r="O1391" s="70">
        <v>1894.9141610359854</v>
      </c>
      <c r="P1391" s="70">
        <v>1819.1999114578559</v>
      </c>
      <c r="Q1391" s="70">
        <v>1714.918910389717</v>
      </c>
      <c r="R1391" s="70">
        <v>1634.5651537029123</v>
      </c>
      <c r="S1391" s="70">
        <v>1536.1834822181693</v>
      </c>
      <c r="T1391" s="265">
        <v>1501.2881259928756</v>
      </c>
      <c r="U1391" s="70">
        <v>1936.4236341869139</v>
      </c>
      <c r="V1391" s="70">
        <v>1888.5544828926986</v>
      </c>
      <c r="W1391" s="70">
        <v>1810.0492491043583</v>
      </c>
      <c r="X1391" s="70">
        <v>1703.4270647812623</v>
      </c>
      <c r="Y1391" s="70">
        <v>1620.8849080191592</v>
      </c>
      <c r="Z1391" s="70">
        <v>1520.7681973582783</v>
      </c>
      <c r="AA1391" s="70">
        <v>1483.7268947495004</v>
      </c>
      <c r="BJ1391" s="275"/>
    </row>
    <row r="1392" spans="1:62" x14ac:dyDescent="0.25">
      <c r="A1392" t="str">
        <f t="shared" si="31"/>
        <v>64. Financiële dienstverlening, exclusief verzekeringen en pensioenfondsen</v>
      </c>
      <c r="B1392" s="275">
        <v>64</v>
      </c>
      <c r="C1392" s="5" t="s">
        <v>156</v>
      </c>
      <c r="D1392" s="70">
        <v>59</v>
      </c>
      <c r="E1392" s="70">
        <v>59</v>
      </c>
      <c r="F1392" s="70">
        <v>59</v>
      </c>
      <c r="G1392" s="70">
        <v>68</v>
      </c>
      <c r="H1392" s="70">
        <v>69</v>
      </c>
      <c r="I1392" s="70">
        <v>73</v>
      </c>
      <c r="J1392" s="70">
        <v>81</v>
      </c>
      <c r="K1392" s="69">
        <v>92</v>
      </c>
      <c r="L1392" s="69">
        <v>108</v>
      </c>
      <c r="M1392" s="265">
        <v>127.6808386483106</v>
      </c>
      <c r="N1392" s="70">
        <v>154.32982023540012</v>
      </c>
      <c r="O1392" s="70">
        <v>318.42630725348448</v>
      </c>
      <c r="P1392" s="70">
        <v>353.86042186245754</v>
      </c>
      <c r="Q1392" s="70">
        <v>362.66056699723362</v>
      </c>
      <c r="R1392" s="70">
        <v>378.6205806289704</v>
      </c>
      <c r="S1392" s="70">
        <v>385.30131811648801</v>
      </c>
      <c r="T1392" s="265">
        <v>503.45480441629292</v>
      </c>
      <c r="U1392" s="70">
        <v>154.07062303721193</v>
      </c>
      <c r="V1392" s="70">
        <v>317.35761038682529</v>
      </c>
      <c r="W1392" s="70">
        <v>352.08048705686787</v>
      </c>
      <c r="X1392" s="70">
        <v>360.23034174345781</v>
      </c>
      <c r="Y1392" s="70">
        <v>375.45177297869361</v>
      </c>
      <c r="Z1392" s="70">
        <v>381.43489874379645</v>
      </c>
      <c r="AA1392" s="70">
        <v>497.56567088631482</v>
      </c>
      <c r="BJ1392" s="275"/>
    </row>
    <row r="1393" spans="1:62" x14ac:dyDescent="0.25">
      <c r="A1393" t="str">
        <f t="shared" si="31"/>
        <v>64. Financiële dienstverlening, exclusief verzekeringen en pensioenfondsen</v>
      </c>
      <c r="B1393" s="275">
        <v>64</v>
      </c>
      <c r="C1393" s="5" t="s">
        <v>6</v>
      </c>
      <c r="D1393" s="70">
        <v>4540</v>
      </c>
      <c r="E1393" s="70">
        <v>4834</v>
      </c>
      <c r="F1393" s="70">
        <v>5188</v>
      </c>
      <c r="G1393" s="70">
        <v>5490</v>
      </c>
      <c r="H1393" s="70">
        <v>5286</v>
      </c>
      <c r="I1393" s="70">
        <v>5534</v>
      </c>
      <c r="J1393" s="70">
        <v>5760</v>
      </c>
      <c r="K1393" s="69">
        <v>6145</v>
      </c>
      <c r="L1393" s="69">
        <v>6388</v>
      </c>
      <c r="M1393" s="265">
        <v>6252.5957905732648</v>
      </c>
      <c r="N1393" s="70">
        <v>6030.8157855745903</v>
      </c>
      <c r="O1393" s="70">
        <v>6000.5801773053536</v>
      </c>
      <c r="P1393" s="70">
        <v>5836.6740688736845</v>
      </c>
      <c r="Q1393" s="70">
        <v>5668.7210738653948</v>
      </c>
      <c r="R1393" s="70">
        <v>5633.2764344982297</v>
      </c>
      <c r="S1393" s="70">
        <v>5443.2173726260007</v>
      </c>
      <c r="T1393" s="265">
        <v>5449.9873811267144</v>
      </c>
      <c r="U1393" s="70">
        <v>6020.6870201031743</v>
      </c>
      <c r="V1393" s="70">
        <v>5980.4411338672144</v>
      </c>
      <c r="W1393" s="70">
        <v>5807.3153198240125</v>
      </c>
      <c r="X1393" s="70">
        <v>5630.7343988199555</v>
      </c>
      <c r="Y1393" s="70">
        <v>5586.1295799027739</v>
      </c>
      <c r="Z1393" s="70">
        <v>5388.5958073477586</v>
      </c>
      <c r="AA1393" s="70">
        <v>5386.2364681498038</v>
      </c>
      <c r="BJ1393" s="275"/>
    </row>
    <row r="1394" spans="1:62" x14ac:dyDescent="0.25">
      <c r="A1394" t="str">
        <f t="shared" si="31"/>
        <v>64. Financiële dienstverlening, exclusief verzekeringen en pensioenfondsen</v>
      </c>
      <c r="B1394" s="275">
        <v>64</v>
      </c>
      <c r="C1394" s="5" t="s">
        <v>157</v>
      </c>
      <c r="D1394" s="267">
        <v>0.98387449492924561</v>
      </c>
      <c r="E1394" s="266"/>
      <c r="F1394" s="266"/>
      <c r="G1394" s="266"/>
      <c r="H1394" s="266"/>
      <c r="I1394" s="266"/>
      <c r="J1394" s="266"/>
      <c r="K1394" s="334"/>
      <c r="L1394" s="334"/>
      <c r="M1394" s="269"/>
      <c r="N1394" s="266"/>
      <c r="O1394" s="266"/>
      <c r="P1394" s="266"/>
      <c r="Q1394" s="266"/>
      <c r="R1394" s="266"/>
      <c r="S1394" s="266"/>
      <c r="T1394" s="269"/>
      <c r="U1394" s="266"/>
      <c r="V1394" s="266"/>
      <c r="W1394" s="266"/>
      <c r="X1394" s="266"/>
      <c r="Y1394" s="266"/>
      <c r="Z1394" s="266"/>
      <c r="AA1394" s="266"/>
      <c r="BJ1394" s="275"/>
    </row>
    <row r="1395" spans="1:62" x14ac:dyDescent="0.25">
      <c r="A1395" t="str">
        <f t="shared" si="31"/>
        <v>64. Financiële dienstverlening, exclusief verzekeringen en pensioenfondsen</v>
      </c>
      <c r="B1395" s="275">
        <v>64</v>
      </c>
      <c r="C1395" s="5" t="s">
        <v>158</v>
      </c>
      <c r="D1395" s="266"/>
      <c r="E1395" s="267">
        <v>-2.159249677728764E-2</v>
      </c>
      <c r="F1395" s="267">
        <v>-6.8417303162123244E-3</v>
      </c>
      <c r="G1395" s="267">
        <v>-4.2528018406214896E-3</v>
      </c>
      <c r="H1395" s="267">
        <v>-9.5761738146155073E-4</v>
      </c>
      <c r="I1395" s="267">
        <v>1.1180894593935897E-2</v>
      </c>
      <c r="J1395" s="267">
        <v>1.5593287666278433E-3</v>
      </c>
      <c r="K1395" s="333">
        <v>-3.57777720274155E-3</v>
      </c>
      <c r="L1395" s="333">
        <v>-3.9520269357392612E-3</v>
      </c>
      <c r="M1395" s="268">
        <v>-1.0742914445859231E-2</v>
      </c>
      <c r="N1395" s="267">
        <v>-4.2823634829781132E-3</v>
      </c>
      <c r="O1395" s="267">
        <v>-4.2823634829782797E-3</v>
      </c>
      <c r="P1395" s="267">
        <v>-4.2823634829781687E-3</v>
      </c>
      <c r="Q1395" s="267">
        <v>-4.2823634829780577E-3</v>
      </c>
      <c r="R1395" s="267">
        <v>-4.2823634829782242E-3</v>
      </c>
      <c r="S1395" s="267">
        <v>-4.2823634829780022E-3</v>
      </c>
      <c r="T1395" s="268">
        <v>-4.2823634829781687E-3</v>
      </c>
      <c r="U1395" s="267">
        <v>-3.4489617940012818E-3</v>
      </c>
      <c r="V1395" s="267">
        <v>-3.4489617940014483E-3</v>
      </c>
      <c r="W1395" s="267">
        <v>-3.4489617940015038E-3</v>
      </c>
      <c r="X1395" s="267">
        <v>-3.4489617940011708E-3</v>
      </c>
      <c r="Y1395" s="267">
        <v>-3.4489617940015593E-3</v>
      </c>
      <c r="Z1395" s="267">
        <v>-3.4489617940012263E-3</v>
      </c>
      <c r="AA1395" s="267">
        <v>-3.4489617940013928E-3</v>
      </c>
      <c r="BJ1395" s="275"/>
    </row>
    <row r="1396" spans="1:62" x14ac:dyDescent="0.25">
      <c r="A1396" t="str">
        <f t="shared" si="31"/>
        <v>64. Financiële dienstverlening, exclusief verzekeringen en pensioenfondsen</v>
      </c>
      <c r="B1396" s="275">
        <v>64</v>
      </c>
      <c r="C1396" s="5" t="s">
        <v>159</v>
      </c>
      <c r="D1396" s="270"/>
      <c r="E1396" s="70">
        <v>4.452412650934324</v>
      </c>
      <c r="F1396" s="70">
        <v>2.2852093913114633</v>
      </c>
      <c r="G1396" s="70">
        <v>4.0172389341241974</v>
      </c>
      <c r="H1396" s="70">
        <v>4.0403052253383169</v>
      </c>
      <c r="I1396" s="70">
        <v>2.9466248636900705</v>
      </c>
      <c r="J1396" s="70">
        <v>5.7970340691070614</v>
      </c>
      <c r="K1396" s="69">
        <v>4.5965304075306932</v>
      </c>
      <c r="L1396" s="69">
        <v>5.1677284608750504</v>
      </c>
      <c r="M1396" s="265">
        <v>5.106610473283971</v>
      </c>
      <c r="N1396" s="70">
        <v>4.5565513255362973</v>
      </c>
      <c r="O1396" s="70">
        <v>4.8139263799672314</v>
      </c>
      <c r="P1396" s="70">
        <v>4.8498813053742058</v>
      </c>
      <c r="Q1396" s="70">
        <v>5.0184715386147971</v>
      </c>
      <c r="R1396" s="70">
        <v>5.1244696516538202</v>
      </c>
      <c r="S1396" s="70">
        <v>5.1616287529085696</v>
      </c>
      <c r="T1396" s="265">
        <v>5.1590720139315946</v>
      </c>
      <c r="U1396" s="70">
        <v>4.5631686646505711</v>
      </c>
      <c r="V1396" s="70">
        <v>4.8128207577266489</v>
      </c>
      <c r="W1396" s="70">
        <v>4.840623912087997</v>
      </c>
      <c r="X1396" s="70">
        <v>5.0004798990891537</v>
      </c>
      <c r="Y1396" s="70">
        <v>5.0975222996795369</v>
      </c>
      <c r="Z1396" s="70">
        <v>5.1258626193671386</v>
      </c>
      <c r="AA1396" s="70">
        <v>5.1147189658516226</v>
      </c>
      <c r="BJ1396" s="275"/>
    </row>
    <row r="1397" spans="1:62" x14ac:dyDescent="0.25">
      <c r="A1397" t="str">
        <f t="shared" si="31"/>
        <v>64. Financiële dienstverlening, exclusief verzekeringen en pensioenfondsen</v>
      </c>
      <c r="B1397" s="275">
        <v>64</v>
      </c>
      <c r="C1397" s="5" t="s">
        <v>160</v>
      </c>
      <c r="D1397" s="270"/>
      <c r="E1397" s="70">
        <v>199.39896364190844</v>
      </c>
      <c r="F1397" s="70">
        <v>223.34575641560906</v>
      </c>
      <c r="G1397" s="70">
        <v>196.28488564208192</v>
      </c>
      <c r="H1397" s="70">
        <v>173.28270272711075</v>
      </c>
      <c r="I1397" s="70">
        <v>208.45202346471754</v>
      </c>
      <c r="J1397" s="70">
        <v>172.59939122824844</v>
      </c>
      <c r="K1397" s="69">
        <v>176.06847362871252</v>
      </c>
      <c r="L1397" s="69">
        <v>154.60887615951827</v>
      </c>
      <c r="M1397" s="265">
        <v>142.4662562944041</v>
      </c>
      <c r="N1397" s="70">
        <v>195.30535982473563</v>
      </c>
      <c r="O1397" s="70">
        <v>206.33710818535087</v>
      </c>
      <c r="P1397" s="70">
        <v>207.87822758517561</v>
      </c>
      <c r="Q1397" s="70">
        <v>215.1044330668212</v>
      </c>
      <c r="R1397" s="70">
        <v>219.64778134248064</v>
      </c>
      <c r="S1397" s="70">
        <v>221.24051477678887</v>
      </c>
      <c r="T1397" s="265">
        <v>221.13092645215437</v>
      </c>
      <c r="U1397" s="70">
        <v>195.89667339603656</v>
      </c>
      <c r="V1397" s="70">
        <v>206.61422914163512</v>
      </c>
      <c r="W1397" s="70">
        <v>207.80781759947524</v>
      </c>
      <c r="X1397" s="70">
        <v>214.67042960822184</v>
      </c>
      <c r="Y1397" s="70">
        <v>218.83645651870785</v>
      </c>
      <c r="Z1397" s="70">
        <v>220.05310546547813</v>
      </c>
      <c r="AA1397" s="70">
        <v>219.57470880438623</v>
      </c>
      <c r="BJ1397" s="275"/>
    </row>
    <row r="1398" spans="1:62" x14ac:dyDescent="0.25">
      <c r="A1398" t="str">
        <f t="shared" si="31"/>
        <v>64. Financiële dienstverlening, exclusief verzekeringen en pensioenfondsen</v>
      </c>
      <c r="B1398" s="275">
        <v>64</v>
      </c>
      <c r="C1398" s="5" t="s">
        <v>161</v>
      </c>
      <c r="D1398" s="270"/>
      <c r="E1398" s="70">
        <v>473.9976226595216</v>
      </c>
      <c r="F1398" s="70">
        <v>541.23468918343724</v>
      </c>
      <c r="G1398" s="70">
        <v>546.14082303626742</v>
      </c>
      <c r="H1398" s="70">
        <v>528.44738316822315</v>
      </c>
      <c r="I1398" s="70">
        <v>563.87989143549032</v>
      </c>
      <c r="J1398" s="70">
        <v>501.09814147088423</v>
      </c>
      <c r="K1398" s="69">
        <v>449.77880781441718</v>
      </c>
      <c r="L1398" s="69">
        <v>448.12799306894669</v>
      </c>
      <c r="M1398" s="265">
        <v>435.63140891399354</v>
      </c>
      <c r="N1398" s="70">
        <v>532.11656374849485</v>
      </c>
      <c r="O1398" s="70">
        <v>562.17296381378981</v>
      </c>
      <c r="P1398" s="70">
        <v>566.37179972949025</v>
      </c>
      <c r="Q1398" s="70">
        <v>586.05985966437595</v>
      </c>
      <c r="R1398" s="70">
        <v>598.43837746094869</v>
      </c>
      <c r="S1398" s="70">
        <v>602.7778376928236</v>
      </c>
      <c r="T1398" s="265">
        <v>602.47926031233681</v>
      </c>
      <c r="U1398" s="70">
        <v>534.55539889399904</v>
      </c>
      <c r="V1398" s="70">
        <v>563.80105777854135</v>
      </c>
      <c r="W1398" s="70">
        <v>567.05807660961705</v>
      </c>
      <c r="X1398" s="70">
        <v>585.78451150100489</v>
      </c>
      <c r="Y1398" s="70">
        <v>597.15260743817123</v>
      </c>
      <c r="Z1398" s="70">
        <v>600.4725528552126</v>
      </c>
      <c r="AA1398" s="70">
        <v>599.1671222240218</v>
      </c>
      <c r="BJ1398" s="275"/>
    </row>
    <row r="1399" spans="1:62" x14ac:dyDescent="0.25">
      <c r="A1399" t="str">
        <f t="shared" si="31"/>
        <v>64. Financiële dienstverlening, exclusief verzekeringen en pensioenfondsen</v>
      </c>
      <c r="B1399" s="275">
        <v>64</v>
      </c>
      <c r="C1399" s="5" t="s">
        <v>162</v>
      </c>
      <c r="D1399" s="270"/>
      <c r="E1399" s="70">
        <v>363.37049134357665</v>
      </c>
      <c r="F1399" s="70">
        <v>417.76363808123818</v>
      </c>
      <c r="G1399" s="70">
        <v>406.61092039982128</v>
      </c>
      <c r="H1399" s="70">
        <v>417.19505288264298</v>
      </c>
      <c r="I1399" s="70">
        <v>472.09074126011444</v>
      </c>
      <c r="J1399" s="70">
        <v>419.32133422912193</v>
      </c>
      <c r="K1399" s="69">
        <v>402.92485340384985</v>
      </c>
      <c r="L1399" s="69">
        <v>395.52227219241672</v>
      </c>
      <c r="M1399" s="265">
        <v>363.06557401798392</v>
      </c>
      <c r="N1399" s="70">
        <v>371.40626689113645</v>
      </c>
      <c r="O1399" s="70">
        <v>377.31215969391582</v>
      </c>
      <c r="P1399" s="70">
        <v>385.50659288993273</v>
      </c>
      <c r="Q1399" s="70">
        <v>398.38354326553218</v>
      </c>
      <c r="R1399" s="70">
        <v>417.17696999235631</v>
      </c>
      <c r="S1399" s="70">
        <v>438.36056669412341</v>
      </c>
      <c r="T1399" s="265">
        <v>449.19969427863589</v>
      </c>
      <c r="U1399" s="70">
        <v>373.85195758225274</v>
      </c>
      <c r="V1399" s="70">
        <v>379.1588710999788</v>
      </c>
      <c r="W1399" s="70">
        <v>386.74278311702716</v>
      </c>
      <c r="X1399" s="70">
        <v>398.98979417069569</v>
      </c>
      <c r="Y1399" s="70">
        <v>417.11010463177797</v>
      </c>
      <c r="Z1399" s="70">
        <v>437.55419669285789</v>
      </c>
      <c r="AA1399" s="70">
        <v>447.62034168902716</v>
      </c>
      <c r="BJ1399" s="275"/>
    </row>
    <row r="1400" spans="1:62" x14ac:dyDescent="0.25">
      <c r="A1400" t="str">
        <f t="shared" si="31"/>
        <v>64. Financiële dienstverlening, exclusief verzekeringen en pensioenfondsen</v>
      </c>
      <c r="B1400" s="275">
        <v>64</v>
      </c>
      <c r="C1400" s="5" t="s">
        <v>163</v>
      </c>
      <c r="D1400" s="270"/>
      <c r="E1400" s="70">
        <v>316.55654147412753</v>
      </c>
      <c r="F1400" s="70">
        <v>371.54945577297747</v>
      </c>
      <c r="G1400" s="70">
        <v>378.3128977810897</v>
      </c>
      <c r="H1400" s="70">
        <v>390.05288657029945</v>
      </c>
      <c r="I1400" s="70">
        <v>408.59546870706282</v>
      </c>
      <c r="J1400" s="70">
        <v>347.83021554444292</v>
      </c>
      <c r="K1400" s="69">
        <v>321.68588590419898</v>
      </c>
      <c r="L1400" s="69">
        <v>308.47995375136691</v>
      </c>
      <c r="M1400" s="265">
        <v>283.93433337306669</v>
      </c>
      <c r="N1400" s="70">
        <v>303.64277082877254</v>
      </c>
      <c r="O1400" s="70">
        <v>300.6445986166886</v>
      </c>
      <c r="P1400" s="70">
        <v>303.45083682942965</v>
      </c>
      <c r="Q1400" s="70">
        <v>304.52475328643726</v>
      </c>
      <c r="R1400" s="70">
        <v>297.21444593694656</v>
      </c>
      <c r="S1400" s="70">
        <v>288.5219915708754</v>
      </c>
      <c r="T1400" s="265">
        <v>293.10990541445472</v>
      </c>
      <c r="U1400" s="70">
        <v>306.13316947429649</v>
      </c>
      <c r="V1400" s="70">
        <v>302.60133258804603</v>
      </c>
      <c r="W1400" s="70">
        <v>304.91287188110334</v>
      </c>
      <c r="X1400" s="70">
        <v>305.47804847252826</v>
      </c>
      <c r="Y1400" s="70">
        <v>297.64412187635725</v>
      </c>
      <c r="Z1400" s="70">
        <v>288.45382731678194</v>
      </c>
      <c r="AA1400" s="70">
        <v>292.54849496364159</v>
      </c>
      <c r="BJ1400" s="275"/>
    </row>
    <row r="1401" spans="1:62" x14ac:dyDescent="0.25">
      <c r="A1401" t="str">
        <f t="shared" si="31"/>
        <v>64. Financiële dienstverlening, exclusief verzekeringen en pensioenfondsen</v>
      </c>
      <c r="B1401" s="275">
        <v>64</v>
      </c>
      <c r="C1401" s="5" t="s">
        <v>164</v>
      </c>
      <c r="D1401" s="270"/>
      <c r="E1401" s="70">
        <v>234.925376258173</v>
      </c>
      <c r="F1401" s="70">
        <v>293.62265707348899</v>
      </c>
      <c r="G1401" s="70">
        <v>299.35811856294947</v>
      </c>
      <c r="H1401" s="70">
        <v>306.76156692590803</v>
      </c>
      <c r="I1401" s="70">
        <v>350.54855905591882</v>
      </c>
      <c r="J1401" s="70">
        <v>299.22889616040942</v>
      </c>
      <c r="K1401" s="69">
        <v>268.01026420740573</v>
      </c>
      <c r="L1401" s="69">
        <v>260.29634171140543</v>
      </c>
      <c r="M1401" s="265">
        <v>227.74626252736013</v>
      </c>
      <c r="N1401" s="70">
        <v>235.53030339657099</v>
      </c>
      <c r="O1401" s="70">
        <v>229.3324157363503</v>
      </c>
      <c r="P1401" s="70">
        <v>223.57244701945996</v>
      </c>
      <c r="Q1401" s="70">
        <v>217.0769861142287</v>
      </c>
      <c r="R1401" s="70">
        <v>215.93995236629959</v>
      </c>
      <c r="S1401" s="70">
        <v>216.24629615140648</v>
      </c>
      <c r="T1401" s="265">
        <v>214.11107773564234</v>
      </c>
      <c r="U1401" s="70">
        <v>238.15482590531795</v>
      </c>
      <c r="V1401" s="70">
        <v>231.49841887915744</v>
      </c>
      <c r="W1401" s="70">
        <v>225.3050115538642</v>
      </c>
      <c r="X1401" s="70">
        <v>218.3918078927455</v>
      </c>
      <c r="Y1401" s="70">
        <v>216.8830190025171</v>
      </c>
      <c r="Z1401" s="70">
        <v>216.82592851674323</v>
      </c>
      <c r="AA1401" s="70">
        <v>214.32442300021904</v>
      </c>
      <c r="BJ1401" s="275"/>
    </row>
    <row r="1402" spans="1:62" x14ac:dyDescent="0.25">
      <c r="A1402" t="str">
        <f t="shared" si="31"/>
        <v>64. Financiële dienstverlening, exclusief verzekeringen en pensioenfondsen</v>
      </c>
      <c r="B1402" s="275">
        <v>64</v>
      </c>
      <c r="C1402" s="5" t="s">
        <v>165</v>
      </c>
      <c r="D1402" s="270"/>
      <c r="E1402" s="70">
        <v>187.64970012919429</v>
      </c>
      <c r="F1402" s="70">
        <v>253.03151726075623</v>
      </c>
      <c r="G1402" s="70">
        <v>256.98206338272422</v>
      </c>
      <c r="H1402" s="70">
        <v>265.51214016251157</v>
      </c>
      <c r="I1402" s="70">
        <v>313.88090398756498</v>
      </c>
      <c r="J1402" s="70">
        <v>265.99397919564086</v>
      </c>
      <c r="K1402" s="69">
        <v>237.30158918138034</v>
      </c>
      <c r="L1402" s="69">
        <v>228.37751719810581</v>
      </c>
      <c r="M1402" s="265">
        <v>197.07136407571272</v>
      </c>
      <c r="N1402" s="70">
        <v>214.72078176881652</v>
      </c>
      <c r="O1402" s="70">
        <v>213.30976781495684</v>
      </c>
      <c r="P1402" s="70">
        <v>205.57092199104179</v>
      </c>
      <c r="Q1402" s="70">
        <v>200.04267361854355</v>
      </c>
      <c r="R1402" s="70">
        <v>194.81200237573842</v>
      </c>
      <c r="S1402" s="70">
        <v>184.06716446623173</v>
      </c>
      <c r="T1402" s="265">
        <v>179.22350914525916</v>
      </c>
      <c r="U1402" s="70">
        <v>217.68309771086595</v>
      </c>
      <c r="V1402" s="70">
        <v>215.88942058215827</v>
      </c>
      <c r="W1402" s="70">
        <v>207.70755328523163</v>
      </c>
      <c r="X1402" s="70">
        <v>201.78238227076554</v>
      </c>
      <c r="Y1402" s="70">
        <v>196.17618897729565</v>
      </c>
      <c r="Z1402" s="70">
        <v>185.04480357812324</v>
      </c>
      <c r="AA1402" s="70">
        <v>179.8728171360697</v>
      </c>
      <c r="BJ1402" s="275"/>
    </row>
    <row r="1403" spans="1:62" x14ac:dyDescent="0.25">
      <c r="A1403" t="str">
        <f t="shared" si="31"/>
        <v>64. Financiële dienstverlening, exclusief verzekeringen en pensioenfondsen</v>
      </c>
      <c r="B1403" s="275">
        <v>64</v>
      </c>
      <c r="C1403" s="5" t="s">
        <v>166</v>
      </c>
      <c r="D1403" s="266"/>
      <c r="E1403" s="70">
        <v>123.49138431617183</v>
      </c>
      <c r="F1403" s="70">
        <v>201.7399555687463</v>
      </c>
      <c r="G1403" s="70">
        <v>217.19021764140305</v>
      </c>
      <c r="H1403" s="70">
        <v>227.73930220567169</v>
      </c>
      <c r="I1403" s="70">
        <v>278.97935855379848</v>
      </c>
      <c r="J1403" s="70">
        <v>216.54547585750083</v>
      </c>
      <c r="K1403" s="69">
        <v>186.24597910090026</v>
      </c>
      <c r="L1403" s="69">
        <v>177.11684101907352</v>
      </c>
      <c r="M1403" s="265">
        <v>147.15129509229362</v>
      </c>
      <c r="N1403" s="70">
        <v>173.28536159917459</v>
      </c>
      <c r="O1403" s="70">
        <v>169.08737540090289</v>
      </c>
      <c r="P1403" s="70">
        <v>165.36394730676773</v>
      </c>
      <c r="Q1403" s="70">
        <v>160.86144062546811</v>
      </c>
      <c r="R1403" s="70">
        <v>157.01304338618797</v>
      </c>
      <c r="S1403" s="70">
        <v>152.75392823562331</v>
      </c>
      <c r="T1403" s="265">
        <v>151.76206651384368</v>
      </c>
      <c r="U1403" s="70">
        <v>176.54902261252224</v>
      </c>
      <c r="V1403" s="70">
        <v>171.98264036091646</v>
      </c>
      <c r="W1403" s="70">
        <v>167.91297184966157</v>
      </c>
      <c r="X1403" s="70">
        <v>163.06672908873816</v>
      </c>
      <c r="Y1403" s="70">
        <v>158.89825438564392</v>
      </c>
      <c r="Z1403" s="70">
        <v>154.32837043597394</v>
      </c>
      <c r="AA1403" s="70">
        <v>153.06877378702038</v>
      </c>
      <c r="BJ1403" s="275"/>
    </row>
    <row r="1404" spans="1:62" x14ac:dyDescent="0.25">
      <c r="A1404" t="str">
        <f t="shared" si="31"/>
        <v>64. Financiële dienstverlening, exclusief verzekeringen en pensioenfondsen</v>
      </c>
      <c r="B1404" s="275">
        <v>64</v>
      </c>
      <c r="C1404" s="5" t="s">
        <v>167</v>
      </c>
      <c r="D1404" s="266"/>
      <c r="E1404" s="70">
        <v>218.9060181133807</v>
      </c>
      <c r="F1404" s="70">
        <v>285.08308245108759</v>
      </c>
      <c r="G1404" s="70">
        <v>307.89201501553015</v>
      </c>
      <c r="H1404" s="70">
        <v>327.46846064725514</v>
      </c>
      <c r="I1404" s="70">
        <v>366.21846603402696</v>
      </c>
      <c r="J1404" s="70">
        <v>336.77940306405543</v>
      </c>
      <c r="K1404" s="69">
        <v>326.19704362776201</v>
      </c>
      <c r="L1404" s="69">
        <v>333.92870743133716</v>
      </c>
      <c r="M1404" s="265">
        <v>303.35116393851911</v>
      </c>
      <c r="N1404" s="70">
        <v>315.81731720146507</v>
      </c>
      <c r="O1404" s="70">
        <v>297.4071147616836</v>
      </c>
      <c r="P1404" s="70">
        <v>286.10818665504019</v>
      </c>
      <c r="Q1404" s="70">
        <v>276.76882453158669</v>
      </c>
      <c r="R1404" s="70">
        <v>271.29389453326093</v>
      </c>
      <c r="S1404" s="70">
        <v>273.48086345992283</v>
      </c>
      <c r="T1404" s="265">
        <v>266.05036848963834</v>
      </c>
      <c r="U1404" s="70">
        <v>319.30135473964577</v>
      </c>
      <c r="V1404" s="70">
        <v>300.1830482881528</v>
      </c>
      <c r="W1404" s="70">
        <v>288.29365418345469</v>
      </c>
      <c r="X1404" s="70">
        <v>278.41456796087505</v>
      </c>
      <c r="Y1404" s="70">
        <v>272.44873461151167</v>
      </c>
      <c r="Z1404" s="70">
        <v>274.18374622598884</v>
      </c>
      <c r="AA1404" s="70">
        <v>266.28617341015024</v>
      </c>
      <c r="BJ1404" s="275"/>
    </row>
    <row r="1405" spans="1:62" x14ac:dyDescent="0.25">
      <c r="A1405" t="str">
        <f t="shared" si="31"/>
        <v>64. Financiële dienstverlening, exclusief verzekeringen en pensioenfondsen</v>
      </c>
      <c r="B1405" s="275">
        <v>64</v>
      </c>
      <c r="C1405" s="5" t="s">
        <v>168</v>
      </c>
      <c r="D1405" s="266"/>
      <c r="E1405" s="70">
        <v>159.23627707908193</v>
      </c>
      <c r="F1405" s="70">
        <v>204.47537558614565</v>
      </c>
      <c r="G1405" s="70">
        <v>250.97242569063633</v>
      </c>
      <c r="H1405" s="70">
        <v>306.30334931252469</v>
      </c>
      <c r="I1405" s="70">
        <v>302.21344614872947</v>
      </c>
      <c r="J1405" s="70">
        <v>322.41600726610352</v>
      </c>
      <c r="K1405" s="69">
        <v>334.22757529262856</v>
      </c>
      <c r="L1405" s="69">
        <v>393.48877326223152</v>
      </c>
      <c r="M1405" s="265">
        <v>437.11165798028128</v>
      </c>
      <c r="N1405" s="70">
        <v>462.49607615289233</v>
      </c>
      <c r="O1405" s="70">
        <v>461.37064944393836</v>
      </c>
      <c r="P1405" s="70">
        <v>450.7223751406666</v>
      </c>
      <c r="Q1405" s="70">
        <v>432.71305994129631</v>
      </c>
      <c r="R1405" s="70">
        <v>407.90888598452892</v>
      </c>
      <c r="S1405" s="70">
        <v>388.7960222938853</v>
      </c>
      <c r="T1405" s="265">
        <v>365.39505693423564</v>
      </c>
      <c r="U1405" s="70">
        <v>464.11655308048535</v>
      </c>
      <c r="V1405" s="70">
        <v>462.2095953729754</v>
      </c>
      <c r="W1405" s="70">
        <v>450.78359299419458</v>
      </c>
      <c r="X1405" s="70">
        <v>432.04499070523593</v>
      </c>
      <c r="Y1405" s="70">
        <v>406.59508614731345</v>
      </c>
      <c r="Z1405" s="70">
        <v>386.89290104449486</v>
      </c>
      <c r="AA1405" s="70">
        <v>362.995803576941</v>
      </c>
      <c r="BJ1405" s="275"/>
    </row>
    <row r="1406" spans="1:62" x14ac:dyDescent="0.25">
      <c r="A1406" t="str">
        <f t="shared" si="31"/>
        <v>64. Financiële dienstverlening, exclusief verzekeringen en pensioenfondsen</v>
      </c>
      <c r="B1406" s="275">
        <v>64</v>
      </c>
      <c r="C1406" s="5" t="s">
        <v>169</v>
      </c>
      <c r="D1406" s="266"/>
      <c r="E1406" s="70">
        <v>13.569284386122424</v>
      </c>
      <c r="F1406" s="70">
        <v>14.439579607325868</v>
      </c>
      <c r="G1406" s="70">
        <v>14.592326387385727</v>
      </c>
      <c r="H1406" s="70">
        <v>17.042347023599646</v>
      </c>
      <c r="I1406" s="70">
        <v>18.130527100249122</v>
      </c>
      <c r="J1406" s="70">
        <v>18.479197844145439</v>
      </c>
      <c r="K1406" s="69">
        <v>20.088209832587662</v>
      </c>
      <c r="L1406" s="69">
        <v>22.781807352935385</v>
      </c>
      <c r="M1406" s="265">
        <v>26.010444954526839</v>
      </c>
      <c r="N1406" s="70">
        <v>31.575216578123644</v>
      </c>
      <c r="O1406" s="70">
        <v>38.165456539786923</v>
      </c>
      <c r="P1406" s="70">
        <v>78.746190283062873</v>
      </c>
      <c r="Q1406" s="70">
        <v>87.508976108069575</v>
      </c>
      <c r="R1406" s="70">
        <v>89.685234436970717</v>
      </c>
      <c r="S1406" s="70">
        <v>93.632113955830874</v>
      </c>
      <c r="T1406" s="265">
        <v>95.284247003382248</v>
      </c>
      <c r="U1406" s="70">
        <v>31.681626004703126</v>
      </c>
      <c r="V1406" s="70">
        <v>38.229760307429871</v>
      </c>
      <c r="W1406" s="70">
        <v>78.746390049300572</v>
      </c>
      <c r="X1406" s="70">
        <v>87.36222625552908</v>
      </c>
      <c r="Y1406" s="70">
        <v>89.384461157074497</v>
      </c>
      <c r="Z1406" s="70">
        <v>93.161376289809198</v>
      </c>
      <c r="AA1406" s="70">
        <v>94.645977697787117</v>
      </c>
      <c r="BJ1406" s="275"/>
    </row>
    <row r="1407" spans="1:62" x14ac:dyDescent="0.25">
      <c r="A1407" t="str">
        <f t="shared" si="31"/>
        <v>64. Financiële dienstverlening, exclusief verzekeringen en pensioenfondsen</v>
      </c>
      <c r="B1407" s="275">
        <v>64</v>
      </c>
      <c r="C1407" s="5" t="s">
        <v>26</v>
      </c>
      <c r="D1407" s="270"/>
      <c r="E1407" s="70">
        <v>391.71157957858503</v>
      </c>
      <c r="F1407" s="70">
        <v>503.99803764455908</v>
      </c>
      <c r="G1407" s="70">
        <v>573.45676709355223</v>
      </c>
      <c r="H1407" s="70">
        <v>650.81415698337946</v>
      </c>
      <c r="I1407" s="70">
        <v>686.56243928300546</v>
      </c>
      <c r="J1407" s="70">
        <v>677.67460817430435</v>
      </c>
      <c r="K1407" s="69">
        <v>680.51282875297818</v>
      </c>
      <c r="L1407" s="69">
        <v>750.19928804650408</v>
      </c>
      <c r="M1407" s="265">
        <v>766.47326687332725</v>
      </c>
      <c r="N1407" s="70">
        <v>809.88860993248113</v>
      </c>
      <c r="O1407" s="70">
        <v>796.94322074540878</v>
      </c>
      <c r="P1407" s="70">
        <v>815.57675207876969</v>
      </c>
      <c r="Q1407" s="70">
        <v>796.99086058095247</v>
      </c>
      <c r="R1407" s="70">
        <v>768.88801495476059</v>
      </c>
      <c r="S1407" s="70">
        <v>755.90899970963892</v>
      </c>
      <c r="T1407" s="265">
        <v>726.72967242725622</v>
      </c>
      <c r="U1407" s="70">
        <v>815.09953382483434</v>
      </c>
      <c r="V1407" s="70">
        <v>800.62240396855805</v>
      </c>
      <c r="W1407" s="70">
        <v>817.82363722694981</v>
      </c>
      <c r="X1407" s="70">
        <v>797.82178492164007</v>
      </c>
      <c r="Y1407" s="70">
        <v>768.42828191589967</v>
      </c>
      <c r="Z1407" s="70">
        <v>754.23802356029296</v>
      </c>
      <c r="AA1407" s="70">
        <v>723.92795468487827</v>
      </c>
      <c r="BJ1407" s="275"/>
    </row>
    <row r="1408" spans="1:62" x14ac:dyDescent="0.25">
      <c r="A1408" t="str">
        <f t="shared" si="31"/>
        <v>64. Financiële dienstverlening, exclusief verzekeringen en pensioenfondsen</v>
      </c>
      <c r="B1408" s="275">
        <v>64</v>
      </c>
      <c r="C1408" s="5" t="s">
        <v>19</v>
      </c>
      <c r="D1408" s="270"/>
      <c r="E1408" s="70">
        <v>2295.5540720521926</v>
      </c>
      <c r="F1408" s="70">
        <v>2808.5709163921238</v>
      </c>
      <c r="G1408" s="70">
        <v>2878.3539324740132</v>
      </c>
      <c r="H1408" s="70">
        <v>2963.8454968510855</v>
      </c>
      <c r="I1408" s="70">
        <v>3285.9360106113627</v>
      </c>
      <c r="J1408" s="70">
        <v>2906.0890759296599</v>
      </c>
      <c r="K1408" s="69">
        <v>2727.1252124013736</v>
      </c>
      <c r="L1408" s="69">
        <v>2727.8968116082119</v>
      </c>
      <c r="M1408" s="265">
        <v>2568.6463716414255</v>
      </c>
      <c r="N1408" s="70">
        <v>2840.4525693157188</v>
      </c>
      <c r="O1408" s="70">
        <v>2859.9535363873315</v>
      </c>
      <c r="P1408" s="70">
        <v>2878.1414067354417</v>
      </c>
      <c r="Q1408" s="70">
        <v>2884.0630217609742</v>
      </c>
      <c r="R1408" s="70">
        <v>2874.2550574673724</v>
      </c>
      <c r="S1408" s="70">
        <v>2865.038928050421</v>
      </c>
      <c r="T1408" s="265">
        <v>2842.905184293515</v>
      </c>
      <c r="U1408" s="70">
        <v>2862.486848064776</v>
      </c>
      <c r="V1408" s="70">
        <v>2876.9811951567181</v>
      </c>
      <c r="W1408" s="70">
        <v>2890.1113470350178</v>
      </c>
      <c r="X1408" s="70">
        <v>2890.9859678254288</v>
      </c>
      <c r="Y1408" s="70">
        <v>2876.2265570460499</v>
      </c>
      <c r="Z1408" s="70">
        <v>2862.0966710408306</v>
      </c>
      <c r="AA1408" s="70">
        <v>2835.2193552551157</v>
      </c>
      <c r="BJ1408" s="275"/>
    </row>
    <row r="1409" spans="1:62" x14ac:dyDescent="0.25">
      <c r="A1409" t="str">
        <f t="shared" si="31"/>
        <v>64. Financiële dienstverlening, exclusief verzekeringen en pensioenfondsen</v>
      </c>
      <c r="B1409" s="275">
        <v>64</v>
      </c>
      <c r="C1409" s="5" t="s">
        <v>20</v>
      </c>
      <c r="D1409" s="270"/>
      <c r="E1409" s="267">
        <v>0.17063923013078949</v>
      </c>
      <c r="F1409" s="267">
        <v>0.17944999526378078</v>
      </c>
      <c r="G1409" s="267">
        <v>0.19923080362832676</v>
      </c>
      <c r="H1409" s="267">
        <v>0.2195843736371656</v>
      </c>
      <c r="I1409" s="267">
        <v>0.208939686307302</v>
      </c>
      <c r="J1409" s="267">
        <v>0.23319127200446041</v>
      </c>
      <c r="K1409" s="333">
        <v>0.24953486758085147</v>
      </c>
      <c r="L1409" s="333">
        <v>0.27501014145921066</v>
      </c>
      <c r="M1409" s="268">
        <v>0.29839579139246514</v>
      </c>
      <c r="N1409" s="267">
        <v>0.28512660928803607</v>
      </c>
      <c r="O1409" s="267">
        <v>0.27865600283566166</v>
      </c>
      <c r="P1409" s="267">
        <v>0.28336924314078266</v>
      </c>
      <c r="Q1409" s="267">
        <v>0.27634308077439979</v>
      </c>
      <c r="R1409" s="267">
        <v>0.26750862382834611</v>
      </c>
      <c r="S1409" s="267">
        <v>0.26383899789592524</v>
      </c>
      <c r="T1409" s="268">
        <v>0.25562923323728592</v>
      </c>
      <c r="U1409" s="267">
        <v>0.28475223715906106</v>
      </c>
      <c r="V1409" s="267">
        <v>0.27828558814231169</v>
      </c>
      <c r="W1409" s="267">
        <v>0.28297305502293529</v>
      </c>
      <c r="X1409" s="267">
        <v>0.27596875038509916</v>
      </c>
      <c r="Y1409" s="267">
        <v>0.26716542201219817</v>
      </c>
      <c r="Z1409" s="267">
        <v>0.26352639699133801</v>
      </c>
      <c r="AA1409" s="267">
        <v>0.25533401969165753</v>
      </c>
      <c r="BJ1409" s="275"/>
    </row>
    <row r="1410" spans="1:62" x14ac:dyDescent="0.25">
      <c r="A1410" t="str">
        <f t="shared" si="31"/>
        <v>64. Financiële dienstverlening, exclusief verzekeringen en pensioenfondsen</v>
      </c>
      <c r="B1410" s="275">
        <v>64</v>
      </c>
      <c r="C1410" s="5" t="s">
        <v>29</v>
      </c>
      <c r="D1410" s="270"/>
      <c r="E1410" s="70">
        <v>2295.5540720521926</v>
      </c>
      <c r="F1410" s="70">
        <v>2737.5709163921238</v>
      </c>
      <c r="G1410" s="70">
        <v>2657.3539324740132</v>
      </c>
      <c r="H1410" s="70">
        <v>2554.8454968510855</v>
      </c>
      <c r="I1410" s="70">
        <v>2193.9360106113627</v>
      </c>
      <c r="J1410" s="70">
        <v>2381.0890759296599</v>
      </c>
      <c r="K1410" s="69">
        <v>2487.1252124013736</v>
      </c>
      <c r="L1410" s="69">
        <v>2509.8968116082119</v>
      </c>
      <c r="M1410" s="265">
        <v>2568.6463716414255</v>
      </c>
      <c r="N1410" s="70">
        <v>2640.5534156129975</v>
      </c>
      <c r="O1410" s="70">
        <v>2661.5657758291004</v>
      </c>
      <c r="P1410" s="70">
        <v>2681.2536120134937</v>
      </c>
      <c r="Q1410" s="70">
        <v>2688.6638519664575</v>
      </c>
      <c r="R1410" s="70">
        <v>2680.3332574375409</v>
      </c>
      <c r="S1410" s="70">
        <v>2672.5833277202878</v>
      </c>
      <c r="T1410" s="265">
        <v>2651.9046980525127</v>
      </c>
      <c r="U1410" s="70">
        <v>2618.5191368639403</v>
      </c>
      <c r="V1410" s="70">
        <v>2635.2647158901573</v>
      </c>
      <c r="W1410" s="70">
        <v>2650.6253262766154</v>
      </c>
      <c r="X1410" s="70">
        <v>2653.7098238375365</v>
      </c>
      <c r="Y1410" s="70">
        <v>2641.1398980107392</v>
      </c>
      <c r="Z1410" s="70">
        <v>2629.1792933072597</v>
      </c>
      <c r="AA1410" s="70">
        <v>2604.4512416033372</v>
      </c>
      <c r="BJ1410" s="275"/>
    </row>
    <row r="1411" spans="1:62" x14ac:dyDescent="0.25">
      <c r="A1411" t="str">
        <f t="shared" ref="A1411:A1474" si="32">VLOOKUP(B1411,$AU$3:$AV$70,2)</f>
        <v>65. Verzekeringen, herverzekeringen en pensioenfondsen, exclusief verplichte sociale verzekeringen</v>
      </c>
      <c r="B1411" s="275">
        <v>65</v>
      </c>
      <c r="C1411" s="5" t="s">
        <v>25</v>
      </c>
      <c r="D1411" s="70">
        <v>6390</v>
      </c>
      <c r="E1411" s="70">
        <v>6504</v>
      </c>
      <c r="F1411" s="70">
        <v>6744</v>
      </c>
      <c r="G1411" s="70">
        <v>6465</v>
      </c>
      <c r="H1411" s="70">
        <v>6322</v>
      </c>
      <c r="I1411" s="70">
        <v>6292</v>
      </c>
      <c r="J1411" s="70">
        <v>6214</v>
      </c>
      <c r="K1411" s="69">
        <v>5876</v>
      </c>
      <c r="L1411" s="69">
        <v>5723</v>
      </c>
      <c r="M1411" s="265">
        <v>5742.0500542471536</v>
      </c>
      <c r="N1411" s="70">
        <v>5674.2393803206714</v>
      </c>
      <c r="O1411" s="70">
        <v>5607.2295157662602</v>
      </c>
      <c r="P1411" s="70">
        <v>5541.0110034348763</v>
      </c>
      <c r="Q1411" s="70">
        <v>5475.574497861563</v>
      </c>
      <c r="R1411" s="70">
        <v>5410.9107639465237</v>
      </c>
      <c r="S1411" s="70">
        <v>5347.0106756517716</v>
      </c>
      <c r="T1411" s="265">
        <v>5283.8652147131525</v>
      </c>
      <c r="U1411" s="70">
        <v>5661.7582159181011</v>
      </c>
      <c r="V1411" s="70">
        <v>5582.589108885596</v>
      </c>
      <c r="W1411" s="70">
        <v>5504.5270338508026</v>
      </c>
      <c r="X1411" s="70">
        <v>5427.5565110402358</v>
      </c>
      <c r="Y1411" s="70">
        <v>5351.6622771361053</v>
      </c>
      <c r="Z1411" s="70">
        <v>5276.8292822496069</v>
      </c>
      <c r="AA1411" s="70">
        <v>5203.0426869364865</v>
      </c>
      <c r="BJ1411" s="275"/>
    </row>
    <row r="1412" spans="1:62" x14ac:dyDescent="0.25">
      <c r="A1412" t="str">
        <f t="shared" si="32"/>
        <v>65. Verzekeringen, herverzekeringen en pensioenfondsen, exclusief verplichte sociale verzekeringen</v>
      </c>
      <c r="B1412" s="275">
        <v>65</v>
      </c>
      <c r="C1412" s="5" t="s">
        <v>154</v>
      </c>
      <c r="D1412" s="266"/>
      <c r="E1412" s="70">
        <v>114</v>
      </c>
      <c r="F1412" s="70">
        <v>240</v>
      </c>
      <c r="G1412" s="70">
        <v>-279</v>
      </c>
      <c r="H1412" s="70">
        <v>-143</v>
      </c>
      <c r="I1412" s="70">
        <v>-30</v>
      </c>
      <c r="J1412" s="70">
        <v>-78</v>
      </c>
      <c r="K1412" s="69">
        <v>-338</v>
      </c>
      <c r="L1412" s="69">
        <v>-153</v>
      </c>
      <c r="M1412" s="265">
        <v>19.050054247153639</v>
      </c>
      <c r="N1412" s="70">
        <v>-67.810673926482195</v>
      </c>
      <c r="O1412" s="70">
        <v>-67.009864554411251</v>
      </c>
      <c r="P1412" s="70">
        <v>-66.218512331383863</v>
      </c>
      <c r="Q1412" s="70">
        <v>-65.436505573313298</v>
      </c>
      <c r="R1412" s="70">
        <v>-64.663733915039302</v>
      </c>
      <c r="S1412" s="70">
        <v>-63.900088294752095</v>
      </c>
      <c r="T1412" s="265">
        <v>-63.145460938619181</v>
      </c>
      <c r="U1412" s="70">
        <v>-80.291838329052553</v>
      </c>
      <c r="V1412" s="70">
        <v>-79.169107032505053</v>
      </c>
      <c r="W1412" s="70">
        <v>-78.062075034793452</v>
      </c>
      <c r="X1412" s="70">
        <v>-76.970522810566763</v>
      </c>
      <c r="Y1412" s="70">
        <v>-75.894233904130488</v>
      </c>
      <c r="Z1412" s="70">
        <v>-74.832994886498454</v>
      </c>
      <c r="AA1412" s="70">
        <v>-73.786595313120415</v>
      </c>
      <c r="BJ1412" s="275"/>
    </row>
    <row r="1413" spans="1:62" x14ac:dyDescent="0.25">
      <c r="A1413" t="str">
        <f t="shared" si="32"/>
        <v>65. Verzekeringen, herverzekeringen en pensioenfondsen, exclusief verplichte sociale verzekeringen</v>
      </c>
      <c r="B1413" s="275">
        <v>65</v>
      </c>
      <c r="C1413" s="5" t="s">
        <v>155</v>
      </c>
      <c r="D1413" s="266"/>
      <c r="E1413" s="267">
        <v>1.0178403755868544</v>
      </c>
      <c r="F1413" s="267">
        <v>1.03690036900369</v>
      </c>
      <c r="G1413" s="267">
        <v>0.95862989323843417</v>
      </c>
      <c r="H1413" s="267">
        <v>0.97788089713843773</v>
      </c>
      <c r="I1413" s="267">
        <v>0.99525466624485925</v>
      </c>
      <c r="J1413" s="267">
        <v>0.98760330578512401</v>
      </c>
      <c r="K1413" s="333">
        <v>0.94560669456066948</v>
      </c>
      <c r="L1413" s="333">
        <v>0.97396187882913543</v>
      </c>
      <c r="M1413" s="268">
        <v>1.0033286832512938</v>
      </c>
      <c r="N1413" s="267">
        <v>0.98819051152709381</v>
      </c>
      <c r="O1413" s="267">
        <v>0.98819051152709314</v>
      </c>
      <c r="P1413" s="267">
        <v>0.98819051152709325</v>
      </c>
      <c r="Q1413" s="267">
        <v>0.98819051152709336</v>
      </c>
      <c r="R1413" s="267">
        <v>0.98819051152709303</v>
      </c>
      <c r="S1413" s="267">
        <v>0.98819051152709347</v>
      </c>
      <c r="T1413" s="268">
        <v>0.98819051152709325</v>
      </c>
      <c r="U1413" s="267">
        <v>0.98601686896308682</v>
      </c>
      <c r="V1413" s="267">
        <v>0.98601686896308638</v>
      </c>
      <c r="W1413" s="267">
        <v>0.98601686896308649</v>
      </c>
      <c r="X1413" s="267">
        <v>0.98601686896308682</v>
      </c>
      <c r="Y1413" s="267">
        <v>0.98601686896308616</v>
      </c>
      <c r="Z1413" s="267">
        <v>0.98601686896308693</v>
      </c>
      <c r="AA1413" s="267">
        <v>0.98601686896308616</v>
      </c>
      <c r="BJ1413" s="275"/>
    </row>
    <row r="1414" spans="1:62" x14ac:dyDescent="0.25">
      <c r="A1414" t="str">
        <f t="shared" si="32"/>
        <v>65. Verzekeringen, herverzekeringen en pensioenfondsen, exclusief verplichte sociale verzekeringen</v>
      </c>
      <c r="B1414" s="275">
        <v>65</v>
      </c>
      <c r="C1414" s="5" t="s">
        <v>8</v>
      </c>
      <c r="D1414" s="70">
        <v>2</v>
      </c>
      <c r="E1414" s="70">
        <v>2</v>
      </c>
      <c r="F1414" s="70">
        <v>1</v>
      </c>
      <c r="G1414" s="70">
        <v>0</v>
      </c>
      <c r="H1414" s="70">
        <v>3</v>
      </c>
      <c r="I1414" s="70">
        <v>1</v>
      </c>
      <c r="J1414" s="70">
        <v>0</v>
      </c>
      <c r="K1414" s="69">
        <v>0</v>
      </c>
      <c r="L1414" s="69">
        <v>0</v>
      </c>
      <c r="M1414" s="265">
        <v>0.9810563723122292</v>
      </c>
      <c r="N1414" s="70">
        <v>1.0270734661111143</v>
      </c>
      <c r="O1414" s="70">
        <v>0.97877900316605226</v>
      </c>
      <c r="P1414" s="70">
        <v>1.0083343263624147</v>
      </c>
      <c r="Q1414" s="70">
        <v>1.0489060083881672</v>
      </c>
      <c r="R1414" s="70">
        <v>1.0756113644247156</v>
      </c>
      <c r="S1414" s="70">
        <v>1.0777717507733779</v>
      </c>
      <c r="T1414" s="265">
        <v>1.0051890302122901</v>
      </c>
      <c r="U1414" s="70">
        <v>1.0248142958638207</v>
      </c>
      <c r="V1414" s="70">
        <v>0.9744778571515269</v>
      </c>
      <c r="W1414" s="70">
        <v>1.0016950977323362</v>
      </c>
      <c r="X1414" s="70">
        <v>1.0397076393572529</v>
      </c>
      <c r="Y1414" s="70">
        <v>1.0638336159977966</v>
      </c>
      <c r="Z1414" s="70">
        <v>1.0636256179475756</v>
      </c>
      <c r="AA1414" s="70">
        <v>0.98981355884543487</v>
      </c>
      <c r="BJ1414" s="275"/>
    </row>
    <row r="1415" spans="1:62" x14ac:dyDescent="0.25">
      <c r="A1415" t="str">
        <f t="shared" si="32"/>
        <v>65. Verzekeringen, herverzekeringen en pensioenfondsen, exclusief verplichte sociale verzekeringen</v>
      </c>
      <c r="B1415" s="275">
        <v>65</v>
      </c>
      <c r="C1415" s="5" t="s">
        <v>9</v>
      </c>
      <c r="D1415" s="70">
        <v>193</v>
      </c>
      <c r="E1415" s="70">
        <v>183</v>
      </c>
      <c r="F1415" s="70">
        <v>176</v>
      </c>
      <c r="G1415" s="70">
        <v>146</v>
      </c>
      <c r="H1415" s="70">
        <v>134</v>
      </c>
      <c r="I1415" s="70">
        <v>132</v>
      </c>
      <c r="J1415" s="70">
        <v>133</v>
      </c>
      <c r="K1415" s="69">
        <v>108</v>
      </c>
      <c r="L1415" s="69">
        <v>105</v>
      </c>
      <c r="M1415" s="265">
        <v>142.79820530322445</v>
      </c>
      <c r="N1415" s="70">
        <v>149.4962489561733</v>
      </c>
      <c r="O1415" s="70">
        <v>142.46672157194763</v>
      </c>
      <c r="P1415" s="70">
        <v>146.76866305941815</v>
      </c>
      <c r="Q1415" s="70">
        <v>152.67409677649991</v>
      </c>
      <c r="R1415" s="70">
        <v>156.5612097107086</v>
      </c>
      <c r="S1415" s="70">
        <v>156.87566594590277</v>
      </c>
      <c r="T1415" s="265">
        <v>146.31084773089998</v>
      </c>
      <c r="U1415" s="70">
        <v>149.16741417573391</v>
      </c>
      <c r="V1415" s="70">
        <v>141.84066587427782</v>
      </c>
      <c r="W1415" s="70">
        <v>145.80228644770671</v>
      </c>
      <c r="X1415" s="70">
        <v>151.33522306200013</v>
      </c>
      <c r="Y1415" s="70">
        <v>154.84689299523484</v>
      </c>
      <c r="Z1415" s="70">
        <v>154.81661772348042</v>
      </c>
      <c r="AA1415" s="70">
        <v>144.07286245416884</v>
      </c>
      <c r="BJ1415" s="275"/>
    </row>
    <row r="1416" spans="1:62" x14ac:dyDescent="0.25">
      <c r="A1416" t="str">
        <f t="shared" si="32"/>
        <v>65. Verzekeringen, herverzekeringen en pensioenfondsen, exclusief verplichte sociale verzekeringen</v>
      </c>
      <c r="B1416" s="275">
        <v>65</v>
      </c>
      <c r="C1416" s="99" t="s">
        <v>10</v>
      </c>
      <c r="D1416" s="70">
        <v>565</v>
      </c>
      <c r="E1416" s="70">
        <v>622</v>
      </c>
      <c r="F1416" s="70">
        <v>643</v>
      </c>
      <c r="G1416" s="70">
        <v>601</v>
      </c>
      <c r="H1416" s="70">
        <v>590</v>
      </c>
      <c r="I1416" s="70">
        <v>579</v>
      </c>
      <c r="J1416" s="70">
        <v>551</v>
      </c>
      <c r="K1416" s="69">
        <v>525</v>
      </c>
      <c r="L1416" s="69">
        <v>488</v>
      </c>
      <c r="M1416" s="265">
        <v>562.90834518003908</v>
      </c>
      <c r="N1416" s="70">
        <v>589.31193099975496</v>
      </c>
      <c r="O1416" s="70">
        <v>561.601641372166</v>
      </c>
      <c r="P1416" s="70">
        <v>578.55982903727886</v>
      </c>
      <c r="Q1416" s="70">
        <v>601.83895859072175</v>
      </c>
      <c r="R1416" s="70">
        <v>617.16189843213681</v>
      </c>
      <c r="S1416" s="70">
        <v>618.40148011041367</v>
      </c>
      <c r="T1416" s="265">
        <v>576.75512800180729</v>
      </c>
      <c r="U1416" s="70">
        <v>588.01566931564116</v>
      </c>
      <c r="V1416" s="70">
        <v>559.13373937005395</v>
      </c>
      <c r="W1416" s="70">
        <v>574.75038718775374</v>
      </c>
      <c r="X1416" s="70">
        <v>596.56113884898366</v>
      </c>
      <c r="Y1416" s="70">
        <v>610.40408811251359</v>
      </c>
      <c r="Z1416" s="70">
        <v>610.28474345347558</v>
      </c>
      <c r="AA1416" s="70">
        <v>567.93302420864723</v>
      </c>
      <c r="AB1416" s="17"/>
      <c r="BJ1416" s="275"/>
    </row>
    <row r="1417" spans="1:62" x14ac:dyDescent="0.25">
      <c r="A1417" t="str">
        <f t="shared" si="32"/>
        <v>65. Verzekeringen, herverzekeringen en pensioenfondsen, exclusief verplichte sociale verzekeringen</v>
      </c>
      <c r="B1417" s="275">
        <v>65</v>
      </c>
      <c r="C1417" s="99" t="s">
        <v>11</v>
      </c>
      <c r="D1417" s="70">
        <v>744</v>
      </c>
      <c r="E1417" s="70">
        <v>737</v>
      </c>
      <c r="F1417" s="70">
        <v>728</v>
      </c>
      <c r="G1417" s="70">
        <v>665</v>
      </c>
      <c r="H1417" s="70">
        <v>638</v>
      </c>
      <c r="I1417" s="70">
        <v>634</v>
      </c>
      <c r="J1417" s="70">
        <v>644</v>
      </c>
      <c r="K1417" s="69">
        <v>636</v>
      </c>
      <c r="L1417" s="69">
        <v>612</v>
      </c>
      <c r="M1417" s="265">
        <v>605.94114923494897</v>
      </c>
      <c r="N1417" s="70">
        <v>585.46277671531152</v>
      </c>
      <c r="O1417" s="70">
        <v>590.13032722231878</v>
      </c>
      <c r="P1417" s="70">
        <v>588.47234477995949</v>
      </c>
      <c r="Q1417" s="70">
        <v>602.74028383381983</v>
      </c>
      <c r="R1417" s="70">
        <v>611.76752927717587</v>
      </c>
      <c r="S1417" s="70">
        <v>623.26488747147289</v>
      </c>
      <c r="T1417" s="265">
        <v>629.47251353679133</v>
      </c>
      <c r="U1417" s="70">
        <v>584.17498170385829</v>
      </c>
      <c r="V1417" s="70">
        <v>587.53705877584446</v>
      </c>
      <c r="W1417" s="70">
        <v>584.5976354327463</v>
      </c>
      <c r="X1417" s="70">
        <v>597.45455993085432</v>
      </c>
      <c r="Y1417" s="70">
        <v>605.06878631676091</v>
      </c>
      <c r="Z1417" s="70">
        <v>615.08431688451367</v>
      </c>
      <c r="AA1417" s="70">
        <v>619.84403937202444</v>
      </c>
      <c r="BJ1417" s="275"/>
    </row>
    <row r="1418" spans="1:62" x14ac:dyDescent="0.25">
      <c r="A1418" t="str">
        <f t="shared" si="32"/>
        <v>65. Verzekeringen, herverzekeringen en pensioenfondsen, exclusief verplichte sociale verzekeringen</v>
      </c>
      <c r="B1418" s="275">
        <v>65</v>
      </c>
      <c r="C1418" s="99" t="s">
        <v>12</v>
      </c>
      <c r="D1418" s="70">
        <v>919</v>
      </c>
      <c r="E1418" s="70">
        <v>889</v>
      </c>
      <c r="F1418" s="70">
        <v>905</v>
      </c>
      <c r="G1418" s="70">
        <v>847</v>
      </c>
      <c r="H1418" s="70">
        <v>804</v>
      </c>
      <c r="I1418" s="70">
        <v>760</v>
      </c>
      <c r="J1418" s="70">
        <v>731</v>
      </c>
      <c r="K1418" s="69">
        <v>685</v>
      </c>
      <c r="L1418" s="69">
        <v>659</v>
      </c>
      <c r="M1418" s="265">
        <v>643.75028498359939</v>
      </c>
      <c r="N1418" s="70">
        <v>635.56699374683967</v>
      </c>
      <c r="O1418" s="70">
        <v>626.46465982715256</v>
      </c>
      <c r="P1418" s="70">
        <v>629.19844788223566</v>
      </c>
      <c r="Q1418" s="70">
        <v>596.78402654687511</v>
      </c>
      <c r="R1418" s="70">
        <v>590.87581518116644</v>
      </c>
      <c r="S1418" s="70">
        <v>570.90659032921189</v>
      </c>
      <c r="T1418" s="265">
        <v>575.4580929201968</v>
      </c>
      <c r="U1418" s="70">
        <v>634.16898855070485</v>
      </c>
      <c r="V1418" s="70">
        <v>623.71172380570135</v>
      </c>
      <c r="W1418" s="70">
        <v>625.05558351675256</v>
      </c>
      <c r="X1418" s="70">
        <v>591.5505359728545</v>
      </c>
      <c r="Y1418" s="70">
        <v>584.40583268291095</v>
      </c>
      <c r="Z1418" s="70">
        <v>563.41324078453408</v>
      </c>
      <c r="AA1418" s="70">
        <v>566.65582870462981</v>
      </c>
      <c r="BJ1418" s="275"/>
    </row>
    <row r="1419" spans="1:62" x14ac:dyDescent="0.25">
      <c r="A1419" t="str">
        <f t="shared" si="32"/>
        <v>65. Verzekeringen, herverzekeringen en pensioenfondsen, exclusief verplichte sociale verzekeringen</v>
      </c>
      <c r="B1419" s="275">
        <v>65</v>
      </c>
      <c r="C1419" s="99" t="s">
        <v>13</v>
      </c>
      <c r="D1419" s="70">
        <v>941</v>
      </c>
      <c r="E1419" s="70">
        <v>929</v>
      </c>
      <c r="F1419" s="70">
        <v>942</v>
      </c>
      <c r="G1419" s="70">
        <v>901</v>
      </c>
      <c r="H1419" s="70">
        <v>913</v>
      </c>
      <c r="I1419" s="70">
        <v>908</v>
      </c>
      <c r="J1419" s="70">
        <v>856</v>
      </c>
      <c r="K1419" s="69">
        <v>815</v>
      </c>
      <c r="L1419" s="69">
        <v>801</v>
      </c>
      <c r="M1419" s="265">
        <v>750.21285143374644</v>
      </c>
      <c r="N1419" s="70">
        <v>738.52488681486352</v>
      </c>
      <c r="O1419" s="70">
        <v>712.16029725633848</v>
      </c>
      <c r="P1419" s="70">
        <v>668.40084338891711</v>
      </c>
      <c r="Q1419" s="70">
        <v>642.61547956599793</v>
      </c>
      <c r="R1419" s="70">
        <v>627.74491366537711</v>
      </c>
      <c r="S1419" s="70">
        <v>619.7650811577314</v>
      </c>
      <c r="T1419" s="265">
        <v>610.88905585125246</v>
      </c>
      <c r="U1419" s="70">
        <v>736.90041348726766</v>
      </c>
      <c r="V1419" s="70">
        <v>709.03078036402849</v>
      </c>
      <c r="W1419" s="70">
        <v>663.99985663306097</v>
      </c>
      <c r="X1419" s="70">
        <v>636.98007059822066</v>
      </c>
      <c r="Y1419" s="70">
        <v>620.87122125754252</v>
      </c>
      <c r="Z1419" s="70">
        <v>611.63044675804338</v>
      </c>
      <c r="AA1419" s="70">
        <v>601.54483610327031</v>
      </c>
      <c r="BJ1419" s="275"/>
    </row>
    <row r="1420" spans="1:62" x14ac:dyDescent="0.25">
      <c r="A1420" t="str">
        <f t="shared" si="32"/>
        <v>65. Verzekeringen, herverzekeringen en pensioenfondsen, exclusief verplichte sociale verzekeringen</v>
      </c>
      <c r="B1420" s="275">
        <v>65</v>
      </c>
      <c r="C1420" s="99" t="s">
        <v>14</v>
      </c>
      <c r="D1420" s="70">
        <v>967</v>
      </c>
      <c r="E1420" s="70">
        <v>990</v>
      </c>
      <c r="F1420" s="70">
        <v>1011</v>
      </c>
      <c r="G1420" s="70">
        <v>975</v>
      </c>
      <c r="H1420" s="70">
        <v>958</v>
      </c>
      <c r="I1420" s="70">
        <v>930</v>
      </c>
      <c r="J1420" s="70">
        <v>906</v>
      </c>
      <c r="K1420" s="69">
        <v>811</v>
      </c>
      <c r="L1420" s="69">
        <v>784</v>
      </c>
      <c r="M1420" s="265">
        <v>807.9215323132654</v>
      </c>
      <c r="N1420" s="70">
        <v>805.84350920549457</v>
      </c>
      <c r="O1420" s="70">
        <v>783.08082478394067</v>
      </c>
      <c r="P1420" s="70">
        <v>790.90832934729633</v>
      </c>
      <c r="Q1420" s="70">
        <v>781.08497592164542</v>
      </c>
      <c r="R1420" s="70">
        <v>731.56053308144408</v>
      </c>
      <c r="S1420" s="70">
        <v>720.16316284060372</v>
      </c>
      <c r="T1420" s="265">
        <v>694.45406820826349</v>
      </c>
      <c r="U1420" s="70">
        <v>804.07096056117416</v>
      </c>
      <c r="V1420" s="70">
        <v>779.63965475712666</v>
      </c>
      <c r="W1420" s="70">
        <v>785.70071012152528</v>
      </c>
      <c r="X1420" s="70">
        <v>774.23526031741244</v>
      </c>
      <c r="Y1420" s="70">
        <v>723.55007855979443</v>
      </c>
      <c r="Z1420" s="70">
        <v>710.71076835124677</v>
      </c>
      <c r="AA1420" s="70">
        <v>683.83162972117054</v>
      </c>
      <c r="BJ1420" s="275"/>
    </row>
    <row r="1421" spans="1:62" x14ac:dyDescent="0.25">
      <c r="A1421" t="str">
        <f t="shared" si="32"/>
        <v>65. Verzekeringen, herverzekeringen en pensioenfondsen, exclusief verplichte sociale verzekeringen</v>
      </c>
      <c r="B1421" s="275">
        <v>65</v>
      </c>
      <c r="C1421" s="99" t="s">
        <v>15</v>
      </c>
      <c r="D1421" s="70">
        <v>981</v>
      </c>
      <c r="E1421" s="70">
        <v>1008</v>
      </c>
      <c r="F1421" s="70">
        <v>1033</v>
      </c>
      <c r="G1421" s="70">
        <v>1012</v>
      </c>
      <c r="H1421" s="70">
        <v>996</v>
      </c>
      <c r="I1421" s="70">
        <v>967</v>
      </c>
      <c r="J1421" s="70">
        <v>961</v>
      </c>
      <c r="K1421" s="69">
        <v>909</v>
      </c>
      <c r="L1421" s="69">
        <v>874</v>
      </c>
      <c r="M1421" s="265">
        <v>850.32268848963167</v>
      </c>
      <c r="N1421" s="70">
        <v>816.71068945110767</v>
      </c>
      <c r="O1421" s="70">
        <v>800.76667989571706</v>
      </c>
      <c r="P1421" s="70">
        <v>759.39570810696046</v>
      </c>
      <c r="Q1421" s="70">
        <v>745.26229801947011</v>
      </c>
      <c r="R1421" s="70">
        <v>768.33805230648363</v>
      </c>
      <c r="S1421" s="70">
        <v>765.88889662392808</v>
      </c>
      <c r="T1421" s="265">
        <v>744.15665529590615</v>
      </c>
      <c r="U1421" s="70">
        <v>814.91423715131077</v>
      </c>
      <c r="V1421" s="70">
        <v>797.24779115509614</v>
      </c>
      <c r="W1421" s="70">
        <v>754.39557908724282</v>
      </c>
      <c r="X1421" s="70">
        <v>738.72672897211123</v>
      </c>
      <c r="Y1421" s="70">
        <v>759.92489065145367</v>
      </c>
      <c r="Z1421" s="70">
        <v>755.83633581624588</v>
      </c>
      <c r="AA1421" s="70">
        <v>732.77396109406163</v>
      </c>
      <c r="BJ1421" s="275"/>
    </row>
    <row r="1422" spans="1:62" x14ac:dyDescent="0.25">
      <c r="A1422" t="str">
        <f t="shared" si="32"/>
        <v>65. Verzekeringen, herverzekeringen en pensioenfondsen, exclusief verplichte sociale verzekeringen</v>
      </c>
      <c r="B1422" s="275">
        <v>65</v>
      </c>
      <c r="C1422" s="99" t="s">
        <v>16</v>
      </c>
      <c r="D1422" s="70">
        <v>881</v>
      </c>
      <c r="E1422" s="70">
        <v>917</v>
      </c>
      <c r="F1422" s="70">
        <v>982</v>
      </c>
      <c r="G1422" s="70">
        <v>934</v>
      </c>
      <c r="H1422" s="70">
        <v>897</v>
      </c>
      <c r="I1422" s="70">
        <v>932</v>
      </c>
      <c r="J1422" s="70">
        <v>967</v>
      </c>
      <c r="K1422" s="69">
        <v>899</v>
      </c>
      <c r="L1422" s="69">
        <v>874</v>
      </c>
      <c r="M1422" s="265">
        <v>855.17556754816019</v>
      </c>
      <c r="N1422" s="70">
        <v>820.06396912432797</v>
      </c>
      <c r="O1422" s="70">
        <v>807.71995259320272</v>
      </c>
      <c r="P1422" s="70">
        <v>810.4808280502682</v>
      </c>
      <c r="Q1422" s="70">
        <v>801.48613874159946</v>
      </c>
      <c r="R1422" s="70">
        <v>779.13571791189679</v>
      </c>
      <c r="S1422" s="70">
        <v>747.92655825794793</v>
      </c>
      <c r="T1422" s="265">
        <v>733.29488975745562</v>
      </c>
      <c r="U1422" s="70">
        <v>818.26014088705574</v>
      </c>
      <c r="V1422" s="70">
        <v>804.17050839414412</v>
      </c>
      <c r="W1422" s="70">
        <v>805.14433659397446</v>
      </c>
      <c r="X1422" s="70">
        <v>794.45751537749379</v>
      </c>
      <c r="Y1422" s="70">
        <v>770.60432378619521</v>
      </c>
      <c r="Z1422" s="70">
        <v>738.10975945108362</v>
      </c>
      <c r="AA1422" s="70">
        <v>722.07833820143219</v>
      </c>
      <c r="BJ1422" s="275"/>
    </row>
    <row r="1423" spans="1:62" x14ac:dyDescent="0.25">
      <c r="A1423" t="str">
        <f t="shared" si="32"/>
        <v>65. Verzekeringen, herverzekeringen en pensioenfondsen, exclusief verplichte sociale verzekeringen</v>
      </c>
      <c r="B1423" s="275">
        <v>65</v>
      </c>
      <c r="C1423" s="99" t="s">
        <v>17</v>
      </c>
      <c r="D1423" s="70">
        <v>194</v>
      </c>
      <c r="E1423" s="70">
        <v>223</v>
      </c>
      <c r="F1423" s="70">
        <v>317</v>
      </c>
      <c r="G1423" s="70">
        <v>377</v>
      </c>
      <c r="H1423" s="70">
        <v>379</v>
      </c>
      <c r="I1423" s="70">
        <v>437</v>
      </c>
      <c r="J1423" s="70">
        <v>455</v>
      </c>
      <c r="K1423" s="69">
        <v>478</v>
      </c>
      <c r="L1423" s="69">
        <v>516</v>
      </c>
      <c r="M1423" s="265">
        <v>505.05746885682083</v>
      </c>
      <c r="N1423" s="70">
        <v>508.85980565697048</v>
      </c>
      <c r="O1423" s="70">
        <v>498.51248230721558</v>
      </c>
      <c r="P1423" s="70">
        <v>466.78129567870621</v>
      </c>
      <c r="Q1423" s="70">
        <v>446.66200157751689</v>
      </c>
      <c r="R1423" s="70">
        <v>435.68763455119796</v>
      </c>
      <c r="S1423" s="70">
        <v>421.65597093557062</v>
      </c>
      <c r="T1423" s="265">
        <v>416.58558512236471</v>
      </c>
      <c r="U1423" s="70">
        <v>507.74050799140298</v>
      </c>
      <c r="V1423" s="70">
        <v>496.32181927753214</v>
      </c>
      <c r="W1423" s="70">
        <v>463.70784309335687</v>
      </c>
      <c r="X1423" s="70">
        <v>442.74500435399023</v>
      </c>
      <c r="Y1423" s="70">
        <v>430.91693435019499</v>
      </c>
      <c r="Z1423" s="70">
        <v>416.12158819881012</v>
      </c>
      <c r="AA1423" s="70">
        <v>410.21345058510269</v>
      </c>
      <c r="BJ1423" s="275"/>
    </row>
    <row r="1424" spans="1:62" x14ac:dyDescent="0.25">
      <c r="A1424" t="str">
        <f t="shared" si="32"/>
        <v>65. Verzekeringen, herverzekeringen en pensioenfondsen, exclusief verplichte sociale verzekeringen</v>
      </c>
      <c r="B1424" s="275">
        <v>65</v>
      </c>
      <c r="C1424" s="99" t="s">
        <v>156</v>
      </c>
      <c r="D1424" s="70">
        <v>3</v>
      </c>
      <c r="E1424" s="70">
        <v>4</v>
      </c>
      <c r="F1424" s="70">
        <v>6</v>
      </c>
      <c r="G1424" s="70">
        <v>7</v>
      </c>
      <c r="H1424" s="70">
        <v>10</v>
      </c>
      <c r="I1424" s="70">
        <v>12</v>
      </c>
      <c r="J1424" s="70">
        <v>10</v>
      </c>
      <c r="K1424" s="69">
        <v>10</v>
      </c>
      <c r="L1424" s="69">
        <v>10</v>
      </c>
      <c r="M1424" s="265">
        <v>16.980904531405596</v>
      </c>
      <c r="N1424" s="70">
        <v>23.371496183714733</v>
      </c>
      <c r="O1424" s="70">
        <v>83.347149933096375</v>
      </c>
      <c r="P1424" s="70">
        <v>101.03637977747289</v>
      </c>
      <c r="Q1424" s="70">
        <v>103.37733227902791</v>
      </c>
      <c r="R1424" s="70">
        <v>91.001848464513515</v>
      </c>
      <c r="S1424" s="70">
        <v>101.08461022821162</v>
      </c>
      <c r="T1424" s="265">
        <v>155.48318925800234</v>
      </c>
      <c r="U1424" s="70">
        <v>23.320087798087819</v>
      </c>
      <c r="V1424" s="70">
        <v>82.980889254641781</v>
      </c>
      <c r="W1424" s="70">
        <v>100.37112063895086</v>
      </c>
      <c r="X1424" s="70">
        <v>102.47076596695655</v>
      </c>
      <c r="Y1424" s="70">
        <v>90.005394807506448</v>
      </c>
      <c r="Z1424" s="70">
        <v>99.75783921022294</v>
      </c>
      <c r="AA1424" s="70">
        <v>153.10490293313208</v>
      </c>
      <c r="BJ1424" s="275"/>
    </row>
    <row r="1425" spans="1:62" x14ac:dyDescent="0.25">
      <c r="A1425" t="str">
        <f t="shared" si="32"/>
        <v>65. Verzekeringen, herverzekeringen en pensioenfondsen, exclusief verplichte sociale verzekeringen</v>
      </c>
      <c r="B1425" s="275">
        <v>65</v>
      </c>
      <c r="C1425" s="99" t="s">
        <v>6</v>
      </c>
      <c r="D1425" s="70">
        <v>1078</v>
      </c>
      <c r="E1425" s="70">
        <v>1144</v>
      </c>
      <c r="F1425" s="70">
        <v>1305</v>
      </c>
      <c r="G1425" s="70">
        <v>1318</v>
      </c>
      <c r="H1425" s="70">
        <v>1286</v>
      </c>
      <c r="I1425" s="70">
        <v>1381</v>
      </c>
      <c r="J1425" s="70">
        <v>1432</v>
      </c>
      <c r="K1425" s="69">
        <v>1387</v>
      </c>
      <c r="L1425" s="69">
        <v>1400</v>
      </c>
      <c r="M1425" s="265">
        <v>1377.2139409363865</v>
      </c>
      <c r="N1425" s="70">
        <v>1352.2952709650133</v>
      </c>
      <c r="O1425" s="70">
        <v>1389.5795848335147</v>
      </c>
      <c r="P1425" s="70">
        <v>1378.2985035064473</v>
      </c>
      <c r="Q1425" s="70">
        <v>1351.5254725981445</v>
      </c>
      <c r="R1425" s="70">
        <v>1305.8252009276084</v>
      </c>
      <c r="S1425" s="70">
        <v>1270.6671394217301</v>
      </c>
      <c r="T1425" s="265">
        <v>1305.3636641378225</v>
      </c>
      <c r="U1425" s="70">
        <v>1349.3207366765466</v>
      </c>
      <c r="V1425" s="70">
        <v>1383.4732169263182</v>
      </c>
      <c r="W1425" s="70">
        <v>1369.2233003262822</v>
      </c>
      <c r="X1425" s="70">
        <v>1339.6732856984406</v>
      </c>
      <c r="Y1425" s="70">
        <v>1291.5266529438968</v>
      </c>
      <c r="Z1425" s="70">
        <v>1253.9891868601167</v>
      </c>
      <c r="AA1425" s="70">
        <v>1285.3966917196669</v>
      </c>
      <c r="BJ1425" s="275"/>
    </row>
    <row r="1426" spans="1:62" x14ac:dyDescent="0.25">
      <c r="A1426" t="str">
        <f t="shared" si="32"/>
        <v>65. Verzekeringen, herverzekeringen en pensioenfondsen, exclusief verplichte sociale verzekeringen</v>
      </c>
      <c r="B1426" s="275">
        <v>65</v>
      </c>
      <c r="C1426" s="99" t="s">
        <v>157</v>
      </c>
      <c r="D1426" s="267">
        <v>0.97315622263277668</v>
      </c>
      <c r="E1426" s="266"/>
      <c r="F1426" s="266"/>
      <c r="G1426" s="266"/>
      <c r="H1426" s="266"/>
      <c r="I1426" s="266"/>
      <c r="J1426" s="266"/>
      <c r="K1426" s="334"/>
      <c r="L1426" s="334"/>
      <c r="M1426" s="269"/>
      <c r="N1426" s="266"/>
      <c r="O1426" s="266"/>
      <c r="P1426" s="266"/>
      <c r="Q1426" s="266"/>
      <c r="R1426" s="266"/>
      <c r="S1426" s="266"/>
      <c r="T1426" s="269"/>
      <c r="U1426" s="266"/>
      <c r="V1426" s="266"/>
      <c r="W1426" s="266"/>
      <c r="X1426" s="266"/>
      <c r="Y1426" s="266"/>
      <c r="Z1426" s="266"/>
      <c r="AA1426" s="266"/>
      <c r="BJ1426" s="275"/>
    </row>
    <row r="1427" spans="1:62" x14ac:dyDescent="0.25">
      <c r="A1427" t="str">
        <f t="shared" si="32"/>
        <v>65. Verzekeringen, herverzekeringen en pensioenfondsen, exclusief verplichte sociale verzekeringen</v>
      </c>
      <c r="B1427" s="275">
        <v>65</v>
      </c>
      <c r="C1427" s="99" t="s">
        <v>158</v>
      </c>
      <c r="D1427" s="266"/>
      <c r="E1427" s="267">
        <v>-2.2342076477038841E-2</v>
      </c>
      <c r="F1427" s="267">
        <v>-3.1872073185456651E-2</v>
      </c>
      <c r="G1427" s="267">
        <v>7.2631646971712538E-3</v>
      </c>
      <c r="H1427" s="267">
        <v>-2.3623372528305264E-3</v>
      </c>
      <c r="I1427" s="267">
        <v>-1.1049221806041287E-2</v>
      </c>
      <c r="J1427" s="267">
        <v>-7.2235415761736643E-3</v>
      </c>
      <c r="K1427" s="333">
        <v>1.3774764036053599E-2</v>
      </c>
      <c r="L1427" s="333">
        <v>-4.0282809817937526E-4</v>
      </c>
      <c r="M1427" s="268">
        <v>-1.5086230309258541E-2</v>
      </c>
      <c r="N1427" s="267">
        <v>-7.5171444471585636E-3</v>
      </c>
      <c r="O1427" s="267">
        <v>-7.5171444471582305E-3</v>
      </c>
      <c r="P1427" s="267">
        <v>-7.517144447158286E-3</v>
      </c>
      <c r="Q1427" s="267">
        <v>-7.5171444471583415E-3</v>
      </c>
      <c r="R1427" s="267">
        <v>-7.517144447158175E-3</v>
      </c>
      <c r="S1427" s="267">
        <v>-7.517144447158397E-3</v>
      </c>
      <c r="T1427" s="268">
        <v>-7.517144447158286E-3</v>
      </c>
      <c r="U1427" s="267">
        <v>-6.4303231651550719E-3</v>
      </c>
      <c r="V1427" s="267">
        <v>-6.4303231651548498E-3</v>
      </c>
      <c r="W1427" s="267">
        <v>-6.4303231651549053E-3</v>
      </c>
      <c r="X1427" s="267">
        <v>-6.4303231651550719E-3</v>
      </c>
      <c r="Y1427" s="267">
        <v>-6.4303231651547388E-3</v>
      </c>
      <c r="Z1427" s="267">
        <v>-6.4303231651551274E-3</v>
      </c>
      <c r="AA1427" s="267">
        <v>-6.4303231651547388E-3</v>
      </c>
      <c r="BJ1427" s="275"/>
    </row>
    <row r="1428" spans="1:62" x14ac:dyDescent="0.25">
      <c r="A1428" t="str">
        <f t="shared" si="32"/>
        <v>65. Verzekeringen, herverzekeringen en pensioenfondsen, exclusief verplichte sociale verzekeringen</v>
      </c>
      <c r="B1428" s="275">
        <v>65</v>
      </c>
      <c r="C1428" s="99" t="s">
        <v>159</v>
      </c>
      <c r="D1428" s="270"/>
      <c r="E1428" s="70">
        <v>1.4553158470459224</v>
      </c>
      <c r="F1428" s="70">
        <v>1.4362558536290866</v>
      </c>
      <c r="G1428" s="70">
        <v>0.75726316469717125</v>
      </c>
      <c r="H1428" s="70">
        <v>0</v>
      </c>
      <c r="I1428" s="70">
        <v>2.2168523345818762</v>
      </c>
      <c r="J1428" s="70">
        <v>0.74277645842382634</v>
      </c>
      <c r="K1428" s="69">
        <v>0</v>
      </c>
      <c r="L1428" s="69">
        <v>0</v>
      </c>
      <c r="M1428" s="265">
        <v>0</v>
      </c>
      <c r="N1428" s="70">
        <v>0.7284175367726955</v>
      </c>
      <c r="O1428" s="70">
        <v>0.762584439980735</v>
      </c>
      <c r="P1428" s="70">
        <v>0.72672662922589448</v>
      </c>
      <c r="Q1428" s="70">
        <v>0.74867094998951667</v>
      </c>
      <c r="R1428" s="70">
        <v>0.77879472831457941</v>
      </c>
      <c r="S1428" s="70">
        <v>0.7986229973231509</v>
      </c>
      <c r="T1428" s="265">
        <v>0.80022704714840331</v>
      </c>
      <c r="U1428" s="70">
        <v>0.7294837697169696</v>
      </c>
      <c r="V1428" s="70">
        <v>0.76202083479119054</v>
      </c>
      <c r="W1428" s="70">
        <v>0.72459218532487324</v>
      </c>
      <c r="X1428" s="70">
        <v>0.74483010010788175</v>
      </c>
      <c r="Y1428" s="70">
        <v>0.77309507339959227</v>
      </c>
      <c r="Z1428" s="70">
        <v>0.79103441805352603</v>
      </c>
      <c r="AA1428" s="70">
        <v>0.79087975701054136</v>
      </c>
      <c r="BJ1428" s="275"/>
    </row>
    <row r="1429" spans="1:62" x14ac:dyDescent="0.25">
      <c r="A1429" t="str">
        <f t="shared" si="32"/>
        <v>65. Verzekeringen, herverzekeringen en pensioenfondsen, exclusief verplichte sociale verzekeringen</v>
      </c>
      <c r="B1429" s="275">
        <v>65</v>
      </c>
      <c r="C1429" s="99" t="s">
        <v>160</v>
      </c>
      <c r="D1429" s="270"/>
      <c r="E1429" s="70">
        <v>51.209445102101078</v>
      </c>
      <c r="F1429" s="70">
        <v>46.812116579999426</v>
      </c>
      <c r="G1429" s="70">
        <v>51.909291037178022</v>
      </c>
      <c r="H1429" s="70">
        <v>41.655793143867875</v>
      </c>
      <c r="I1429" s="70">
        <v>37.067986793693699</v>
      </c>
      <c r="J1429" s="70">
        <v>37.019723049801989</v>
      </c>
      <c r="K1429" s="69">
        <v>40.092950143575202</v>
      </c>
      <c r="L1429" s="69">
        <v>31.025501369097739</v>
      </c>
      <c r="M1429" s="265">
        <v>28.621924654459487</v>
      </c>
      <c r="N1429" s="70">
        <v>40.006180190997959</v>
      </c>
      <c r="O1429" s="70">
        <v>41.882696361057967</v>
      </c>
      <c r="P1429" s="70">
        <v>39.91331209188089</v>
      </c>
      <c r="Q1429" s="70">
        <v>41.118539048013986</v>
      </c>
      <c r="R1429" s="70">
        <v>42.772998534321253</v>
      </c>
      <c r="S1429" s="70">
        <v>43.862007602316837</v>
      </c>
      <c r="T1429" s="265">
        <v>43.950105297807127</v>
      </c>
      <c r="U1429" s="70">
        <v>40.161376319553405</v>
      </c>
      <c r="V1429" s="70">
        <v>41.952688709254147</v>
      </c>
      <c r="W1429" s="70">
        <v>39.892072505369796</v>
      </c>
      <c r="X1429" s="70">
        <v>41.00626112102438</v>
      </c>
      <c r="Y1429" s="70">
        <v>42.562375562708219</v>
      </c>
      <c r="Z1429" s="70">
        <v>43.550017511003119</v>
      </c>
      <c r="AA1429" s="70">
        <v>43.541502722042601</v>
      </c>
      <c r="BJ1429" s="275"/>
    </row>
    <row r="1430" spans="1:62" x14ac:dyDescent="0.25">
      <c r="A1430" t="str">
        <f t="shared" si="32"/>
        <v>65. Verzekeringen, herverzekeringen en pensioenfondsen, exclusief verplichte sociale verzekeringen</v>
      </c>
      <c r="B1430" s="275">
        <v>65</v>
      </c>
      <c r="C1430" s="99" t="s">
        <v>161</v>
      </c>
      <c r="D1430" s="270"/>
      <c r="E1430" s="70">
        <v>85.263803906993999</v>
      </c>
      <c r="F1430" s="70">
        <v>87.937981038780521</v>
      </c>
      <c r="G1430" s="70">
        <v>116.07090620279963</v>
      </c>
      <c r="H1430" s="70">
        <v>102.70436512879945</v>
      </c>
      <c r="I1430" s="70">
        <v>95.699322849032725</v>
      </c>
      <c r="J1430" s="70">
        <v>96.130167038839033</v>
      </c>
      <c r="K1430" s="69">
        <v>103.05145160546382</v>
      </c>
      <c r="L1430" s="69">
        <v>90.74553380805493</v>
      </c>
      <c r="M1430" s="265">
        <v>77.184634003528231</v>
      </c>
      <c r="N1430" s="70">
        <v>93.293231515711668</v>
      </c>
      <c r="O1430" s="70">
        <v>97.669211843265671</v>
      </c>
      <c r="P1430" s="70">
        <v>93.076665849357425</v>
      </c>
      <c r="Q1430" s="70">
        <v>95.88721954157927</v>
      </c>
      <c r="R1430" s="70">
        <v>99.745370236110247</v>
      </c>
      <c r="S1430" s="70">
        <v>102.28490724309701</v>
      </c>
      <c r="T1430" s="265">
        <v>102.49034846898107</v>
      </c>
      <c r="U1430" s="70">
        <v>93.905012285070697</v>
      </c>
      <c r="V1430" s="70">
        <v>98.093444738750094</v>
      </c>
      <c r="W1430" s="70">
        <v>93.275328237937714</v>
      </c>
      <c r="X1430" s="70">
        <v>95.880515241700522</v>
      </c>
      <c r="Y1430" s="70">
        <v>99.519009714614157</v>
      </c>
      <c r="Z1430" s="70">
        <v>101.8283063022096</v>
      </c>
      <c r="AA1430" s="70">
        <v>101.80839709004576</v>
      </c>
      <c r="BJ1430" s="275"/>
    </row>
    <row r="1431" spans="1:62" x14ac:dyDescent="0.25">
      <c r="A1431" t="str">
        <f t="shared" si="32"/>
        <v>65. Verzekeringen, herverzekeringen en pensioenfondsen, exclusief verplichte sociale verzekeringen</v>
      </c>
      <c r="B1431" s="275">
        <v>65</v>
      </c>
      <c r="C1431" s="99" t="s">
        <v>162</v>
      </c>
      <c r="D1431" s="270"/>
      <c r="E1431" s="70">
        <v>60.747133084704004</v>
      </c>
      <c r="F1431" s="70">
        <v>53.151979903620337</v>
      </c>
      <c r="G1431" s="70">
        <v>80.993358700718119</v>
      </c>
      <c r="H1431" s="70">
        <v>67.583359247174016</v>
      </c>
      <c r="I1431" s="70">
        <v>59.297140887678637</v>
      </c>
      <c r="J1431" s="70">
        <v>61.350853245028006</v>
      </c>
      <c r="K1431" s="69">
        <v>75.841441132567795</v>
      </c>
      <c r="L1431" s="69">
        <v>65.882362831685455</v>
      </c>
      <c r="M1431" s="265">
        <v>54.409993779196128</v>
      </c>
      <c r="N1431" s="70">
        <v>58.457750913442993</v>
      </c>
      <c r="O1431" s="70">
        <v>56.482114168229359</v>
      </c>
      <c r="P1431" s="70">
        <v>56.932412856904037</v>
      </c>
      <c r="Q1431" s="70">
        <v>56.77246015397786</v>
      </c>
      <c r="R1431" s="70">
        <v>58.148949650213432</v>
      </c>
      <c r="S1431" s="70">
        <v>59.019846875510673</v>
      </c>
      <c r="T1431" s="265">
        <v>60.129046510381961</v>
      </c>
      <c r="U1431" s="70">
        <v>59.116300650073185</v>
      </c>
      <c r="V1431" s="70">
        <v>56.992768842747758</v>
      </c>
      <c r="W1431" s="70">
        <v>57.320776866707142</v>
      </c>
      <c r="X1431" s="70">
        <v>57.034003416335118</v>
      </c>
      <c r="Y1431" s="70">
        <v>58.288339443893562</v>
      </c>
      <c r="Z1431" s="70">
        <v>59.031191941723023</v>
      </c>
      <c r="AA1431" s="70">
        <v>60.008318378772174</v>
      </c>
      <c r="BJ1431" s="275"/>
    </row>
    <row r="1432" spans="1:62" x14ac:dyDescent="0.25">
      <c r="A1432" t="str">
        <f t="shared" si="32"/>
        <v>65. Verzekeringen, herverzekeringen en pensioenfondsen, exclusief verplichte sociale verzekeringen</v>
      </c>
      <c r="B1432" s="275">
        <v>65</v>
      </c>
      <c r="C1432" s="99" t="s">
        <v>163</v>
      </c>
      <c r="D1432" s="270"/>
      <c r="E1432" s="70">
        <v>47.476369057506353</v>
      </c>
      <c r="F1432" s="70">
        <v>37.454374919821731</v>
      </c>
      <c r="G1432" s="70">
        <v>73.545859690345935</v>
      </c>
      <c r="H1432" s="70">
        <v>60.679623227047948</v>
      </c>
      <c r="I1432" s="70">
        <v>50.614820468033841</v>
      </c>
      <c r="J1432" s="70">
        <v>50.752372143487598</v>
      </c>
      <c r="K1432" s="69">
        <v>64.165529872129497</v>
      </c>
      <c r="L1432" s="69">
        <v>50.416103098595833</v>
      </c>
      <c r="M1432" s="265">
        <v>38.826137128263284</v>
      </c>
      <c r="N1432" s="70">
        <v>42.800274687820718</v>
      </c>
      <c r="O1432" s="70">
        <v>42.256201743771399</v>
      </c>
      <c r="P1432" s="70">
        <v>41.651025480318836</v>
      </c>
      <c r="Q1432" s="70">
        <v>41.832783659577423</v>
      </c>
      <c r="R1432" s="70">
        <v>39.677683818284969</v>
      </c>
      <c r="S1432" s="70">
        <v>39.284871457242573</v>
      </c>
      <c r="T1432" s="265">
        <v>37.957200885433437</v>
      </c>
      <c r="U1432" s="70">
        <v>43.499916197836711</v>
      </c>
      <c r="V1432" s="70">
        <v>42.852482555289939</v>
      </c>
      <c r="W1432" s="70">
        <v>42.145857407810809</v>
      </c>
      <c r="X1432" s="70">
        <v>42.23666557702785</v>
      </c>
      <c r="Y1432" s="70">
        <v>39.972640543778965</v>
      </c>
      <c r="Z1432" s="70">
        <v>39.4898539701326</v>
      </c>
      <c r="AA1432" s="70">
        <v>38.071328790950894</v>
      </c>
      <c r="BJ1432" s="275"/>
    </row>
    <row r="1433" spans="1:62" x14ac:dyDescent="0.25">
      <c r="A1433" t="str">
        <f t="shared" si="32"/>
        <v>65. Verzekeringen, herverzekeringen en pensioenfondsen, exclusief verplichte sociale verzekeringen</v>
      </c>
      <c r="B1433" s="275">
        <v>65</v>
      </c>
      <c r="C1433" s="99" t="s">
        <v>164</v>
      </c>
      <c r="D1433" s="270"/>
      <c r="E1433" s="70">
        <v>36.819399506117925</v>
      </c>
      <c r="F1433" s="70">
        <v>27.496497182410728</v>
      </c>
      <c r="G1433" s="70">
        <v>64.746664640689417</v>
      </c>
      <c r="H1433" s="70">
        <v>53.256026608506112</v>
      </c>
      <c r="I1433" s="70">
        <v>46.034193263702235</v>
      </c>
      <c r="J1433" s="70">
        <v>49.255806896739116</v>
      </c>
      <c r="K1433" s="69">
        <v>64.409539365750106</v>
      </c>
      <c r="L1433" s="69">
        <v>49.769765428224353</v>
      </c>
      <c r="M1433" s="265">
        <v>37.153419501327683</v>
      </c>
      <c r="N1433" s="70">
        <v>40.476144319569116</v>
      </c>
      <c r="O1433" s="70">
        <v>39.845544961251512</v>
      </c>
      <c r="P1433" s="70">
        <v>38.423099411488302</v>
      </c>
      <c r="Q1433" s="70">
        <v>36.06215082643233</v>
      </c>
      <c r="R1433" s="70">
        <v>34.67095617356231</v>
      </c>
      <c r="S1433" s="70">
        <v>33.868646308625991</v>
      </c>
      <c r="T1433" s="265">
        <v>33.438111358967198</v>
      </c>
      <c r="U1433" s="70">
        <v>41.291491612539829</v>
      </c>
      <c r="V1433" s="70">
        <v>40.558778998034711</v>
      </c>
      <c r="W1433" s="70">
        <v>39.02484270228404</v>
      </c>
      <c r="X1433" s="70">
        <v>36.546354089367412</v>
      </c>
      <c r="Y1433" s="70">
        <v>35.059193123918931</v>
      </c>
      <c r="Z1433" s="70">
        <v>34.172566860229544</v>
      </c>
      <c r="AA1433" s="70">
        <v>33.663957387584489</v>
      </c>
      <c r="BJ1433" s="275"/>
    </row>
    <row r="1434" spans="1:62" x14ac:dyDescent="0.25">
      <c r="A1434" t="str">
        <f t="shared" si="32"/>
        <v>65. Verzekeringen, herverzekeringen en pensioenfondsen, exclusief verplichte sociale verzekeringen</v>
      </c>
      <c r="B1434" s="275">
        <v>65</v>
      </c>
      <c r="C1434" s="99" t="s">
        <v>165</v>
      </c>
      <c r="D1434" s="270"/>
      <c r="E1434" s="70">
        <v>24.952244731943587</v>
      </c>
      <c r="F1434" s="70">
        <v>16.111034680201168</v>
      </c>
      <c r="G1434" s="70">
        <v>56.018509400027092</v>
      </c>
      <c r="H1434" s="70">
        <v>44.638920628447984</v>
      </c>
      <c r="I1434" s="70">
        <v>35.538565584745292</v>
      </c>
      <c r="J1434" s="70">
        <v>38.057742732579726</v>
      </c>
      <c r="K1434" s="69">
        <v>56.100072320932988</v>
      </c>
      <c r="L1434" s="69">
        <v>38.719587185623432</v>
      </c>
      <c r="M1434" s="265">
        <v>25.918738379866301</v>
      </c>
      <c r="N1434" s="70">
        <v>32.824802482979997</v>
      </c>
      <c r="O1434" s="70">
        <v>32.740375103167352</v>
      </c>
      <c r="P1434" s="70">
        <v>31.815556800601996</v>
      </c>
      <c r="Q1434" s="70">
        <v>32.133578144198417</v>
      </c>
      <c r="R1434" s="70">
        <v>31.734468053650208</v>
      </c>
      <c r="S1434" s="70">
        <v>29.722354266244597</v>
      </c>
      <c r="T1434" s="265">
        <v>29.259293916918672</v>
      </c>
      <c r="U1434" s="70">
        <v>33.702868798486925</v>
      </c>
      <c r="V1434" s="70">
        <v>33.542240186215423</v>
      </c>
      <c r="W1434" s="70">
        <v>32.523075501085714</v>
      </c>
      <c r="X1434" s="70">
        <v>32.775915592055561</v>
      </c>
      <c r="Y1434" s="70">
        <v>32.297628363644854</v>
      </c>
      <c r="Z1434" s="70">
        <v>30.183269527442491</v>
      </c>
      <c r="AA1434" s="70">
        <v>29.647670994522407</v>
      </c>
      <c r="BJ1434" s="275"/>
    </row>
    <row r="1435" spans="1:62" x14ac:dyDescent="0.25">
      <c r="A1435" t="str">
        <f t="shared" si="32"/>
        <v>65. Verzekeringen, herverzekeringen en pensioenfondsen, exclusief verplichte sociale verzekeringen</v>
      </c>
      <c r="B1435" s="275">
        <v>65</v>
      </c>
      <c r="C1435" s="99" t="s">
        <v>166</v>
      </c>
      <c r="D1435" s="266"/>
      <c r="E1435" s="70">
        <v>21.146225896942454</v>
      </c>
      <c r="F1435" s="70">
        <v>12.121995432204344</v>
      </c>
      <c r="G1435" s="70">
        <v>52.849340892940226</v>
      </c>
      <c r="H1435" s="70">
        <v>42.033951352498981</v>
      </c>
      <c r="I1435" s="70">
        <v>32.717245936671041</v>
      </c>
      <c r="J1435" s="70">
        <v>35.464068144491726</v>
      </c>
      <c r="K1435" s="69">
        <v>55.423393913470925</v>
      </c>
      <c r="L1435" s="69">
        <v>39.536986093733603</v>
      </c>
      <c r="M1435" s="265">
        <v>25.181366364021944</v>
      </c>
      <c r="N1435" s="70">
        <v>30.935349817813332</v>
      </c>
      <c r="O1435" s="70">
        <v>29.712521164164873</v>
      </c>
      <c r="P1435" s="70">
        <v>29.132466651012102</v>
      </c>
      <c r="Q1435" s="70">
        <v>27.6273609988727</v>
      </c>
      <c r="R1435" s="70">
        <v>27.113177394114803</v>
      </c>
      <c r="S1435" s="70">
        <v>27.952689900180594</v>
      </c>
      <c r="T1435" s="265">
        <v>27.863587858304413</v>
      </c>
      <c r="U1435" s="70">
        <v>31.85949861223429</v>
      </c>
      <c r="V1435" s="70">
        <v>30.532831075845014</v>
      </c>
      <c r="W1435" s="70">
        <v>29.870912819025012</v>
      </c>
      <c r="X1435" s="70">
        <v>28.265345886156208</v>
      </c>
      <c r="Y1435" s="70">
        <v>27.678272631195988</v>
      </c>
      <c r="Z1435" s="70">
        <v>28.472515583603009</v>
      </c>
      <c r="AA1435" s="70">
        <v>28.319327495290953</v>
      </c>
      <c r="BJ1435" s="275"/>
    </row>
    <row r="1436" spans="1:62" x14ac:dyDescent="0.25">
      <c r="A1436" t="str">
        <f t="shared" si="32"/>
        <v>65. Verzekeringen, herverzekeringen en pensioenfondsen, exclusief verplichte sociale verzekeringen</v>
      </c>
      <c r="B1436" s="275">
        <v>65</v>
      </c>
      <c r="C1436" s="99" t="s">
        <v>167</v>
      </c>
      <c r="D1436" s="266"/>
      <c r="E1436" s="70">
        <v>38.815648672579862</v>
      </c>
      <c r="F1436" s="70">
        <v>31.662752192904968</v>
      </c>
      <c r="G1436" s="70">
        <v>72.337916636108844</v>
      </c>
      <c r="H1436" s="70">
        <v>59.811832235852776</v>
      </c>
      <c r="I1436" s="70">
        <v>49.650277313328772</v>
      </c>
      <c r="J1436" s="70">
        <v>55.153113077940546</v>
      </c>
      <c r="K1436" s="69">
        <v>77.529675203384826</v>
      </c>
      <c r="L1436" s="69">
        <v>59.332088216146637</v>
      </c>
      <c r="M1436" s="265">
        <v>44.848847847841796</v>
      </c>
      <c r="N1436" s="70">
        <v>50.355779348467493</v>
      </c>
      <c r="O1436" s="70">
        <v>48.288283538371523</v>
      </c>
      <c r="P1436" s="70">
        <v>47.561423936316523</v>
      </c>
      <c r="Q1436" s="70">
        <v>47.723994103894093</v>
      </c>
      <c r="R1436" s="70">
        <v>47.1943548025354</v>
      </c>
      <c r="S1436" s="70">
        <v>45.878282521760525</v>
      </c>
      <c r="T1436" s="265">
        <v>44.040576187737166</v>
      </c>
      <c r="U1436" s="70">
        <v>51.285202355128249</v>
      </c>
      <c r="V1436" s="70">
        <v>49.071370250723717</v>
      </c>
      <c r="W1436" s="70">
        <v>48.226409659087416</v>
      </c>
      <c r="X1436" s="70">
        <v>48.284810504694477</v>
      </c>
      <c r="Y1436" s="70">
        <v>47.643917792813774</v>
      </c>
      <c r="Z1436" s="70">
        <v>46.213432867849214</v>
      </c>
      <c r="AA1436" s="70">
        <v>44.264721549838093</v>
      </c>
      <c r="BJ1436" s="275"/>
    </row>
    <row r="1437" spans="1:62" x14ac:dyDescent="0.25">
      <c r="A1437" t="str">
        <f t="shared" si="32"/>
        <v>65. Verzekeringen, herverzekeringen en pensioenfondsen, exclusief verplichte sociale verzekeringen</v>
      </c>
      <c r="B1437" s="275">
        <v>65</v>
      </c>
      <c r="C1437" s="99" t="s">
        <v>168</v>
      </c>
      <c r="D1437" s="266"/>
      <c r="E1437" s="70">
        <v>36.496843806145726</v>
      </c>
      <c r="F1437" s="70">
        <v>39.827368305004775</v>
      </c>
      <c r="G1437" s="70">
        <v>69.021456743710146</v>
      </c>
      <c r="H1437" s="70">
        <v>78.456640630397359</v>
      </c>
      <c r="I1437" s="70">
        <v>75.580526984891733</v>
      </c>
      <c r="J1437" s="70">
        <v>88.818762345934175</v>
      </c>
      <c r="K1437" s="69">
        <v>102.03143012312874</v>
      </c>
      <c r="L1437" s="69">
        <v>100.4121738144642</v>
      </c>
      <c r="M1437" s="265">
        <v>100.81809602448801</v>
      </c>
      <c r="N1437" s="70">
        <v>102.50292488407183</v>
      </c>
      <c r="O1437" s="70">
        <v>103.27462051762409</v>
      </c>
      <c r="P1437" s="70">
        <v>101.17460027542899</v>
      </c>
      <c r="Q1437" s="70">
        <v>94.734660981339189</v>
      </c>
      <c r="R1437" s="70">
        <v>90.65139002874318</v>
      </c>
      <c r="S1437" s="70">
        <v>88.424109395718901</v>
      </c>
      <c r="T1437" s="265">
        <v>85.576341269753556</v>
      </c>
      <c r="U1437" s="70">
        <v>103.05183208986024</v>
      </c>
      <c r="V1437" s="70">
        <v>103.59927889628678</v>
      </c>
      <c r="W1437" s="70">
        <v>101.26941177306283</v>
      </c>
      <c r="X1437" s="70">
        <v>94.614862133154091</v>
      </c>
      <c r="Y1437" s="70">
        <v>90.337608412333722</v>
      </c>
      <c r="Z1437" s="70">
        <v>87.924211206789465</v>
      </c>
      <c r="AA1437" s="70">
        <v>84.905371527505309</v>
      </c>
      <c r="BJ1437" s="275"/>
    </row>
    <row r="1438" spans="1:62" x14ac:dyDescent="0.25">
      <c r="A1438" t="str">
        <f t="shared" si="32"/>
        <v>65. Verzekeringen, herverzekeringen en pensioenfondsen, exclusief verplichte sociale verzekeringen</v>
      </c>
      <c r="B1438" s="275">
        <v>65</v>
      </c>
      <c r="C1438" s="99" t="s">
        <v>169</v>
      </c>
      <c r="D1438" s="266"/>
      <c r="E1438" s="70">
        <v>1.2619548253563897</v>
      </c>
      <c r="F1438" s="70">
        <v>1.6444864469748484</v>
      </c>
      <c r="G1438" s="70">
        <v>2.7015410977580401</v>
      </c>
      <c r="H1438" s="70">
        <v>3.0844194337343676</v>
      </c>
      <c r="I1438" s="70">
        <v>4.3194446312312742</v>
      </c>
      <c r="J1438" s="70">
        <v>5.2292417202359411</v>
      </c>
      <c r="K1438" s="69">
        <v>4.5676844896522235</v>
      </c>
      <c r="L1438" s="69">
        <v>4.425908568309894</v>
      </c>
      <c r="M1438" s="265">
        <v>4.2790745461991015</v>
      </c>
      <c r="N1438" s="70">
        <v>7.3947855595917993</v>
      </c>
      <c r="O1438" s="70">
        <v>10.177738303972603</v>
      </c>
      <c r="P1438" s="70">
        <v>36.295728511900236</v>
      </c>
      <c r="Q1438" s="70">
        <v>43.998973128320451</v>
      </c>
      <c r="R1438" s="70">
        <v>45.018403025130354</v>
      </c>
      <c r="S1438" s="70">
        <v>39.629170146794493</v>
      </c>
      <c r="T1438" s="265">
        <v>44.019976358154047</v>
      </c>
      <c r="U1438" s="70">
        <v>7.4132407680241998</v>
      </c>
      <c r="V1438" s="70">
        <v>10.180695925765178</v>
      </c>
      <c r="W1438" s="70">
        <v>36.226415975173751</v>
      </c>
      <c r="X1438" s="70">
        <v>43.818353850161763</v>
      </c>
      <c r="Y1438" s="70">
        <v>44.734982073068068</v>
      </c>
      <c r="Z1438" s="70">
        <v>39.293057734062309</v>
      </c>
      <c r="AA1438" s="70">
        <v>43.550617647928895</v>
      </c>
      <c r="BJ1438" s="275"/>
    </row>
    <row r="1439" spans="1:62" x14ac:dyDescent="0.25">
      <c r="A1439" t="str">
        <f t="shared" si="32"/>
        <v>65. Verzekeringen, herverzekeringen en pensioenfondsen, exclusief verplichte sociale verzekeringen</v>
      </c>
      <c r="B1439" s="275">
        <v>65</v>
      </c>
      <c r="C1439" s="99" t="s">
        <v>26</v>
      </c>
      <c r="D1439" s="270"/>
      <c r="E1439" s="70">
        <v>76.574447304081971</v>
      </c>
      <c r="F1439" s="70">
        <v>73.134606944884595</v>
      </c>
      <c r="G1439" s="70">
        <v>144.06091447757703</v>
      </c>
      <c r="H1439" s="70">
        <v>141.35289229998449</v>
      </c>
      <c r="I1439" s="70">
        <v>129.55024892945178</v>
      </c>
      <c r="J1439" s="70">
        <v>149.20111714411067</v>
      </c>
      <c r="K1439" s="69">
        <v>184.12878981616581</v>
      </c>
      <c r="L1439" s="69">
        <v>164.17017059892072</v>
      </c>
      <c r="M1439" s="265">
        <v>149.94601841852889</v>
      </c>
      <c r="N1439" s="70">
        <v>160.25348979213112</v>
      </c>
      <c r="O1439" s="70">
        <v>161.74064235996821</v>
      </c>
      <c r="P1439" s="70">
        <v>185.03175272364575</v>
      </c>
      <c r="Q1439" s="70">
        <v>186.45762821355373</v>
      </c>
      <c r="R1439" s="70">
        <v>182.86414785640892</v>
      </c>
      <c r="S1439" s="70">
        <v>173.93156206427392</v>
      </c>
      <c r="T1439" s="265">
        <v>173.63689381564478</v>
      </c>
      <c r="U1439" s="70">
        <v>161.75027521301269</v>
      </c>
      <c r="V1439" s="70">
        <v>162.85134507277567</v>
      </c>
      <c r="W1439" s="70">
        <v>185.722237407324</v>
      </c>
      <c r="X1439" s="70">
        <v>186.71802648801034</v>
      </c>
      <c r="Y1439" s="70">
        <v>182.71650827821557</v>
      </c>
      <c r="Z1439" s="70">
        <v>173.43070180870097</v>
      </c>
      <c r="AA1439" s="70">
        <v>172.72071072527231</v>
      </c>
      <c r="BJ1439" s="275"/>
    </row>
    <row r="1440" spans="1:62" x14ac:dyDescent="0.25">
      <c r="A1440" t="str">
        <f t="shared" si="32"/>
        <v>65. Verzekeringen, herverzekeringen en pensioenfondsen, exclusief verplichte sociale verzekeringen</v>
      </c>
      <c r="B1440" s="275">
        <v>65</v>
      </c>
      <c r="C1440" s="99" t="s">
        <v>19</v>
      </c>
      <c r="D1440" s="270"/>
      <c r="E1440" s="70">
        <v>405.64438443743728</v>
      </c>
      <c r="F1440" s="70">
        <v>355.65684253555196</v>
      </c>
      <c r="G1440" s="70">
        <v>640.95210820697275</v>
      </c>
      <c r="H1440" s="70">
        <v>553.90493163632686</v>
      </c>
      <c r="I1440" s="70">
        <v>488.73637704759113</v>
      </c>
      <c r="J1440" s="70">
        <v>517.9746268535016</v>
      </c>
      <c r="K1440" s="69">
        <v>643.21316817005618</v>
      </c>
      <c r="L1440" s="69">
        <v>530.26601041393599</v>
      </c>
      <c r="M1440" s="265">
        <v>437.24223222919193</v>
      </c>
      <c r="N1440" s="70">
        <v>499.77564125723961</v>
      </c>
      <c r="O1440" s="70">
        <v>503.09189214485707</v>
      </c>
      <c r="P1440" s="70">
        <v>516.70301849443524</v>
      </c>
      <c r="Q1440" s="70">
        <v>518.64039153619512</v>
      </c>
      <c r="R1440" s="70">
        <v>517.50654644498081</v>
      </c>
      <c r="S1440" s="70">
        <v>510.72550871481536</v>
      </c>
      <c r="T1440" s="265">
        <v>509.52481515958709</v>
      </c>
      <c r="U1440" s="70">
        <v>506.01622345852468</v>
      </c>
      <c r="V1440" s="70">
        <v>508.13860101370392</v>
      </c>
      <c r="W1440" s="70">
        <v>520.49969563286913</v>
      </c>
      <c r="X1440" s="70">
        <v>521.20791751178524</v>
      </c>
      <c r="Y1440" s="70">
        <v>518.86706273536993</v>
      </c>
      <c r="Z1440" s="70">
        <v>510.9494579230979</v>
      </c>
      <c r="AA1440" s="70">
        <v>508.57209334149218</v>
      </c>
      <c r="BJ1440" s="275"/>
    </row>
    <row r="1441" spans="1:62" x14ac:dyDescent="0.25">
      <c r="A1441" t="str">
        <f t="shared" si="32"/>
        <v>65. Verzekeringen, herverzekeringen en pensioenfondsen, exclusief verplichte sociale verzekeringen</v>
      </c>
      <c r="B1441" s="275">
        <v>65</v>
      </c>
      <c r="C1441" s="82" t="s">
        <v>20</v>
      </c>
      <c r="D1441" s="270"/>
      <c r="E1441" s="267">
        <v>0.1887723588489417</v>
      </c>
      <c r="F1441" s="267">
        <v>0.20563250357702301</v>
      </c>
      <c r="G1441" s="267">
        <v>0.22476080916650587</v>
      </c>
      <c r="H1441" s="267">
        <v>0.25519341718515604</v>
      </c>
      <c r="I1441" s="267">
        <v>0.26507183629762165</v>
      </c>
      <c r="J1441" s="267">
        <v>0.28804715406708353</v>
      </c>
      <c r="K1441" s="333">
        <v>0.2862640240093543</v>
      </c>
      <c r="L1441" s="333">
        <v>0.30959964880789981</v>
      </c>
      <c r="M1441" s="268">
        <v>0.34293580849694955</v>
      </c>
      <c r="N1441" s="267">
        <v>0.32065086123244452</v>
      </c>
      <c r="O1441" s="267">
        <v>0.32149323987395456</v>
      </c>
      <c r="P1441" s="267">
        <v>0.35810077762423309</v>
      </c>
      <c r="Q1441" s="267">
        <v>0.35951235433336115</v>
      </c>
      <c r="R1441" s="267">
        <v>0.35335620218255592</v>
      </c>
      <c r="S1441" s="267">
        <v>0.34055781255562029</v>
      </c>
      <c r="T1441" s="268">
        <v>0.34078201620319587</v>
      </c>
      <c r="U1441" s="267">
        <v>0.31965432670810495</v>
      </c>
      <c r="V1441" s="267">
        <v>0.32048607357893633</v>
      </c>
      <c r="W1441" s="267">
        <v>0.35681526610982284</v>
      </c>
      <c r="X1441" s="267">
        <v>0.35824096337482897</v>
      </c>
      <c r="Y1441" s="267">
        <v>0.35214512810847615</v>
      </c>
      <c r="Z1441" s="267">
        <v>0.33942829201475289</v>
      </c>
      <c r="AA1441" s="267">
        <v>0.33961893109478014</v>
      </c>
      <c r="BJ1441" s="275"/>
    </row>
    <row r="1442" spans="1:62" x14ac:dyDescent="0.25">
      <c r="A1442" t="str">
        <f t="shared" si="32"/>
        <v>65. Verzekeringen, herverzekeringen en pensioenfondsen, exclusief verplichte sociale verzekeringen</v>
      </c>
      <c r="B1442" s="275">
        <v>65</v>
      </c>
      <c r="C1442" s="82" t="s">
        <v>29</v>
      </c>
      <c r="D1442" s="270"/>
      <c r="E1442" s="70">
        <v>405.64438443743728</v>
      </c>
      <c r="F1442" s="70">
        <v>355.65684253555196</v>
      </c>
      <c r="G1442" s="70">
        <v>361.95210820697275</v>
      </c>
      <c r="H1442" s="70">
        <v>410.90493163632686</v>
      </c>
      <c r="I1442" s="70">
        <v>458.73637704759113</v>
      </c>
      <c r="J1442" s="70">
        <v>439.9746268535016</v>
      </c>
      <c r="K1442" s="69">
        <v>305.21316817005618</v>
      </c>
      <c r="L1442" s="69">
        <v>377.26601041393599</v>
      </c>
      <c r="M1442" s="265">
        <v>437.24223222919193</v>
      </c>
      <c r="N1442" s="70">
        <v>431.96496733075742</v>
      </c>
      <c r="O1442" s="70">
        <v>436.08202759044582</v>
      </c>
      <c r="P1442" s="70">
        <v>450.48450616305138</v>
      </c>
      <c r="Q1442" s="70">
        <v>453.20388596288183</v>
      </c>
      <c r="R1442" s="70">
        <v>452.84281252994151</v>
      </c>
      <c r="S1442" s="70">
        <v>446.82542042006327</v>
      </c>
      <c r="T1442" s="265">
        <v>446.37935422096791</v>
      </c>
      <c r="U1442" s="70">
        <v>425.72438512947213</v>
      </c>
      <c r="V1442" s="70">
        <v>428.96949398119887</v>
      </c>
      <c r="W1442" s="70">
        <v>442.43762059807568</v>
      </c>
      <c r="X1442" s="70">
        <v>444.23739470121848</v>
      </c>
      <c r="Y1442" s="70">
        <v>442.97282883123944</v>
      </c>
      <c r="Z1442" s="70">
        <v>436.11646303659944</v>
      </c>
      <c r="AA1442" s="70">
        <v>434.78549802837176</v>
      </c>
      <c r="BJ1442" s="275"/>
    </row>
    <row r="1443" spans="1:62" x14ac:dyDescent="0.25">
      <c r="A1443" t="str">
        <f t="shared" si="32"/>
        <v>66. Ondersteunende activiteiten voor verzekeringen en pensioenfondsen</v>
      </c>
      <c r="B1443" s="275">
        <v>66</v>
      </c>
      <c r="C1443" s="82" t="s">
        <v>25</v>
      </c>
      <c r="D1443" s="70">
        <v>13303</v>
      </c>
      <c r="E1443" s="70">
        <v>13590</v>
      </c>
      <c r="F1443" s="70">
        <v>14035</v>
      </c>
      <c r="G1443" s="70">
        <v>14267</v>
      </c>
      <c r="H1443" s="70">
        <v>14434</v>
      </c>
      <c r="I1443" s="70">
        <v>14837</v>
      </c>
      <c r="J1443" s="70">
        <v>15117</v>
      </c>
      <c r="K1443" s="69">
        <v>15111</v>
      </c>
      <c r="L1443" s="69">
        <v>14881</v>
      </c>
      <c r="M1443" s="265">
        <v>15077.930878504349</v>
      </c>
      <c r="N1443" s="70">
        <v>15289.219689672023</v>
      </c>
      <c r="O1443" s="70">
        <v>15503.469315694492</v>
      </c>
      <c r="P1443" s="70">
        <v>15720.721246817062</v>
      </c>
      <c r="Q1443" s="70">
        <v>15941.017554692688</v>
      </c>
      <c r="R1443" s="70">
        <v>16164.400900529334</v>
      </c>
      <c r="S1443" s="70">
        <v>16390.914543351482</v>
      </c>
      <c r="T1443" s="265">
        <v>16620.602348377364</v>
      </c>
      <c r="U1443" s="70">
        <v>15243.555715574907</v>
      </c>
      <c r="V1443" s="70">
        <v>15410.999873006838</v>
      </c>
      <c r="W1443" s="70">
        <v>15580.283335282154</v>
      </c>
      <c r="X1443" s="70">
        <v>15751.426306404146</v>
      </c>
      <c r="Y1443" s="70">
        <v>15924.449212308717</v>
      </c>
      <c r="Z1443" s="70">
        <v>16099.372703302244</v>
      </c>
      <c r="AA1443" s="70">
        <v>16276.217656526165</v>
      </c>
      <c r="BJ1443" s="275"/>
    </row>
    <row r="1444" spans="1:62" x14ac:dyDescent="0.25">
      <c r="A1444" t="str">
        <f t="shared" si="32"/>
        <v>66. Ondersteunende activiteiten voor verzekeringen en pensioenfondsen</v>
      </c>
      <c r="B1444" s="275">
        <v>66</v>
      </c>
      <c r="C1444" s="5" t="s">
        <v>154</v>
      </c>
      <c r="D1444" s="266"/>
      <c r="E1444" s="70">
        <v>287</v>
      </c>
      <c r="F1444" s="70">
        <v>445</v>
      </c>
      <c r="G1444" s="70">
        <v>232</v>
      </c>
      <c r="H1444" s="70">
        <v>167</v>
      </c>
      <c r="I1444" s="70">
        <v>403</v>
      </c>
      <c r="J1444" s="70">
        <v>280</v>
      </c>
      <c r="K1444" s="69">
        <v>-6</v>
      </c>
      <c r="L1444" s="69">
        <v>-230</v>
      </c>
      <c r="M1444" s="265">
        <v>196.93087850434858</v>
      </c>
      <c r="N1444" s="70">
        <v>211.28881116767479</v>
      </c>
      <c r="O1444" s="70">
        <v>214.24962602246887</v>
      </c>
      <c r="P1444" s="70">
        <v>217.25193112256966</v>
      </c>
      <c r="Q1444" s="70">
        <v>220.29630787562564</v>
      </c>
      <c r="R1444" s="70">
        <v>223.38334583664619</v>
      </c>
      <c r="S1444" s="70">
        <v>226.51364282214854</v>
      </c>
      <c r="T1444" s="265">
        <v>229.68780502588197</v>
      </c>
      <c r="U1444" s="70">
        <v>165.62483707055799</v>
      </c>
      <c r="V1444" s="70">
        <v>167.44415743193167</v>
      </c>
      <c r="W1444" s="70">
        <v>169.2834622753162</v>
      </c>
      <c r="X1444" s="70">
        <v>171.14297112199165</v>
      </c>
      <c r="Y1444" s="70">
        <v>173.02290590457051</v>
      </c>
      <c r="Z1444" s="70">
        <v>174.92349099352759</v>
      </c>
      <c r="AA1444" s="70">
        <v>176.84495322392104</v>
      </c>
      <c r="BJ1444" s="275"/>
    </row>
    <row r="1445" spans="1:62" x14ac:dyDescent="0.25">
      <c r="A1445" t="str">
        <f t="shared" si="32"/>
        <v>66. Ondersteunende activiteiten voor verzekeringen en pensioenfondsen</v>
      </c>
      <c r="B1445" s="275">
        <v>66</v>
      </c>
      <c r="C1445" s="5" t="s">
        <v>155</v>
      </c>
      <c r="D1445" s="266"/>
      <c r="E1445" s="267">
        <v>1.0215740810343532</v>
      </c>
      <c r="F1445" s="267">
        <v>1.0327446651949963</v>
      </c>
      <c r="G1445" s="267">
        <v>1.0165301033131457</v>
      </c>
      <c r="H1445" s="267">
        <v>1.0117053339875237</v>
      </c>
      <c r="I1445" s="267">
        <v>1.0279201884439517</v>
      </c>
      <c r="J1445" s="267">
        <v>1.018871739569994</v>
      </c>
      <c r="K1445" s="333">
        <v>0.99960309585235163</v>
      </c>
      <c r="L1445" s="333">
        <v>0.984779299847793</v>
      </c>
      <c r="M1445" s="268">
        <v>1.0132337126876116</v>
      </c>
      <c r="N1445" s="267">
        <v>1.0140131171093838</v>
      </c>
      <c r="O1445" s="267">
        <v>1.0140131171093836</v>
      </c>
      <c r="P1445" s="267">
        <v>1.014013117109384</v>
      </c>
      <c r="Q1445" s="267">
        <v>1.0140131171093838</v>
      </c>
      <c r="R1445" s="267">
        <v>1.0140131171093834</v>
      </c>
      <c r="S1445" s="267">
        <v>1.014013117109384</v>
      </c>
      <c r="T1445" s="268">
        <v>1.0140131171093836</v>
      </c>
      <c r="U1445" s="267">
        <v>1.0109845865725966</v>
      </c>
      <c r="V1445" s="267">
        <v>1.0109845865725966</v>
      </c>
      <c r="W1445" s="267">
        <v>1.0109845865725964</v>
      </c>
      <c r="X1445" s="267">
        <v>1.0109845865725966</v>
      </c>
      <c r="Y1445" s="267">
        <v>1.0109845865725966</v>
      </c>
      <c r="Z1445" s="267">
        <v>1.0109845865725968</v>
      </c>
      <c r="AA1445" s="267">
        <v>1.0109845865725966</v>
      </c>
      <c r="BJ1445" s="275"/>
    </row>
    <row r="1446" spans="1:62" x14ac:dyDescent="0.25">
      <c r="A1446" t="str">
        <f t="shared" si="32"/>
        <v>66. Ondersteunende activiteiten voor verzekeringen en pensioenfondsen</v>
      </c>
      <c r="B1446" s="275">
        <v>66</v>
      </c>
      <c r="C1446" s="5" t="s">
        <v>8</v>
      </c>
      <c r="D1446" s="70">
        <v>13</v>
      </c>
      <c r="E1446" s="70">
        <v>6</v>
      </c>
      <c r="F1446" s="70">
        <v>2</v>
      </c>
      <c r="G1446" s="70">
        <v>4</v>
      </c>
      <c r="H1446" s="70">
        <v>8</v>
      </c>
      <c r="I1446" s="70">
        <v>8</v>
      </c>
      <c r="J1446" s="70">
        <v>5</v>
      </c>
      <c r="K1446" s="69">
        <v>5</v>
      </c>
      <c r="L1446" s="69">
        <v>7</v>
      </c>
      <c r="M1446" s="265">
        <v>5.6974977842565186</v>
      </c>
      <c r="N1446" s="70">
        <v>5.9674740073692263</v>
      </c>
      <c r="O1446" s="70">
        <v>6.1159100679240703</v>
      </c>
      <c r="P1446" s="70">
        <v>6.3986608357058081</v>
      </c>
      <c r="Q1446" s="70">
        <v>6.6738039698426821</v>
      </c>
      <c r="R1446" s="70">
        <v>6.9420682373944897</v>
      </c>
      <c r="S1446" s="70">
        <v>7.1885993666389005</v>
      </c>
      <c r="T1446" s="265">
        <v>7.3066777476976013</v>
      </c>
      <c r="U1446" s="70">
        <v>5.9496510848114488</v>
      </c>
      <c r="V1446" s="70">
        <v>6.0794321168285439</v>
      </c>
      <c r="W1446" s="70">
        <v>6.3414996819471208</v>
      </c>
      <c r="X1446" s="70">
        <v>6.5944304404469207</v>
      </c>
      <c r="Y1446" s="70">
        <v>6.8390170322458506</v>
      </c>
      <c r="Z1446" s="70">
        <v>7.0607372219621141</v>
      </c>
      <c r="AA1446" s="70">
        <v>7.1552808300737061</v>
      </c>
      <c r="BJ1446" s="275"/>
    </row>
    <row r="1447" spans="1:62" x14ac:dyDescent="0.25">
      <c r="A1447" t="str">
        <f t="shared" si="32"/>
        <v>66. Ondersteunende activiteiten voor verzekeringen en pensioenfondsen</v>
      </c>
      <c r="B1447" s="275">
        <v>66</v>
      </c>
      <c r="C1447" s="5" t="s">
        <v>9</v>
      </c>
      <c r="D1447" s="70">
        <v>744</v>
      </c>
      <c r="E1447" s="70">
        <v>737</v>
      </c>
      <c r="F1447" s="70">
        <v>770</v>
      </c>
      <c r="G1447" s="70">
        <v>735</v>
      </c>
      <c r="H1447" s="70">
        <v>592</v>
      </c>
      <c r="I1447" s="70">
        <v>604</v>
      </c>
      <c r="J1447" s="70">
        <v>596</v>
      </c>
      <c r="K1447" s="69">
        <v>601</v>
      </c>
      <c r="L1447" s="69">
        <v>549</v>
      </c>
      <c r="M1447" s="265">
        <v>582.32356663918347</v>
      </c>
      <c r="N1447" s="70">
        <v>609.91699854628916</v>
      </c>
      <c r="O1447" s="70">
        <v>625.08818763196359</v>
      </c>
      <c r="P1447" s="70">
        <v>653.98726610455219</v>
      </c>
      <c r="Q1447" s="70">
        <v>682.10879195219684</v>
      </c>
      <c r="R1447" s="70">
        <v>709.52725019438856</v>
      </c>
      <c r="S1447" s="70">
        <v>734.72443181785161</v>
      </c>
      <c r="T1447" s="265">
        <v>746.79285669571334</v>
      </c>
      <c r="U1447" s="70">
        <v>608.09537294417703</v>
      </c>
      <c r="V1447" s="70">
        <v>621.35988945792428</v>
      </c>
      <c r="W1447" s="70">
        <v>648.14500197556094</v>
      </c>
      <c r="X1447" s="70">
        <v>673.99626984429904</v>
      </c>
      <c r="Y1447" s="70">
        <v>698.994706330231</v>
      </c>
      <c r="Z1447" s="70">
        <v>721.65603882398989</v>
      </c>
      <c r="AA1447" s="70">
        <v>731.31904759787813</v>
      </c>
      <c r="BJ1447" s="275"/>
    </row>
    <row r="1448" spans="1:62" x14ac:dyDescent="0.25">
      <c r="A1448" t="str">
        <f t="shared" si="32"/>
        <v>66. Ondersteunende activiteiten voor verzekeringen en pensioenfondsen</v>
      </c>
      <c r="B1448" s="275">
        <v>66</v>
      </c>
      <c r="C1448" s="5" t="s">
        <v>10</v>
      </c>
      <c r="D1448" s="70">
        <v>1968</v>
      </c>
      <c r="E1448" s="70">
        <v>2004</v>
      </c>
      <c r="F1448" s="70">
        <v>2072</v>
      </c>
      <c r="G1448" s="70">
        <v>2107</v>
      </c>
      <c r="H1448" s="70">
        <v>2155</v>
      </c>
      <c r="I1448" s="70">
        <v>2135</v>
      </c>
      <c r="J1448" s="70">
        <v>2076</v>
      </c>
      <c r="K1448" s="69">
        <v>1975</v>
      </c>
      <c r="L1448" s="69">
        <v>1803</v>
      </c>
      <c r="M1448" s="265">
        <v>1797.1676200512586</v>
      </c>
      <c r="N1448" s="70">
        <v>1882.3264993934479</v>
      </c>
      <c r="O1448" s="70">
        <v>1929.1478395288077</v>
      </c>
      <c r="P1448" s="70">
        <v>2018.3362067109956</v>
      </c>
      <c r="Q1448" s="70">
        <v>2105.1248901426184</v>
      </c>
      <c r="R1448" s="70">
        <v>2189.7437655712447</v>
      </c>
      <c r="S1448" s="70">
        <v>2267.5073347010116</v>
      </c>
      <c r="T1448" s="265">
        <v>2304.7529205884071</v>
      </c>
      <c r="U1448" s="70">
        <v>1876.7045964935421</v>
      </c>
      <c r="V1448" s="70">
        <v>1917.6415616789347</v>
      </c>
      <c r="W1448" s="70">
        <v>2000.305804848665</v>
      </c>
      <c r="X1448" s="70">
        <v>2080.0880156547655</v>
      </c>
      <c r="Y1448" s="70">
        <v>2157.2382173265141</v>
      </c>
      <c r="Z1448" s="70">
        <v>2227.1756461344289</v>
      </c>
      <c r="AA1448" s="70">
        <v>2256.9976342448008</v>
      </c>
      <c r="BJ1448" s="275"/>
    </row>
    <row r="1449" spans="1:62" x14ac:dyDescent="0.25">
      <c r="A1449" t="str">
        <f t="shared" si="32"/>
        <v>66. Ondersteunende activiteiten voor verzekeringen en pensioenfondsen</v>
      </c>
      <c r="B1449" s="275">
        <v>66</v>
      </c>
      <c r="C1449" s="5" t="s">
        <v>11</v>
      </c>
      <c r="D1449" s="70">
        <v>2081</v>
      </c>
      <c r="E1449" s="70">
        <v>2073</v>
      </c>
      <c r="F1449" s="70">
        <v>2022</v>
      </c>
      <c r="G1449" s="70">
        <v>1975</v>
      </c>
      <c r="H1449" s="70">
        <v>2038</v>
      </c>
      <c r="I1449" s="70">
        <v>2080</v>
      </c>
      <c r="J1449" s="70">
        <v>2200</v>
      </c>
      <c r="K1449" s="69">
        <v>2262</v>
      </c>
      <c r="L1449" s="69">
        <v>2262</v>
      </c>
      <c r="M1449" s="265">
        <v>2276.9745347051285</v>
      </c>
      <c r="N1449" s="70">
        <v>2221.1823737944569</v>
      </c>
      <c r="O1449" s="70">
        <v>2137.3568175053192</v>
      </c>
      <c r="P1449" s="70">
        <v>2065.1666017816278</v>
      </c>
      <c r="Q1449" s="70">
        <v>2033.2371335431044</v>
      </c>
      <c r="R1449" s="70">
        <v>2048.6642713244501</v>
      </c>
      <c r="S1449" s="70">
        <v>2131.3094050686268</v>
      </c>
      <c r="T1449" s="265">
        <v>2212.4099755147122</v>
      </c>
      <c r="U1449" s="70">
        <v>2214.5484175533525</v>
      </c>
      <c r="V1449" s="70">
        <v>2124.6086906367536</v>
      </c>
      <c r="W1449" s="70">
        <v>2046.717849973591</v>
      </c>
      <c r="X1449" s="70">
        <v>2009.0552414592089</v>
      </c>
      <c r="Y1449" s="70">
        <v>2018.2529709906717</v>
      </c>
      <c r="Z1449" s="70">
        <v>2093.4002411824649</v>
      </c>
      <c r="AA1449" s="70">
        <v>2166.5680672796243</v>
      </c>
      <c r="BJ1449" s="275"/>
    </row>
    <row r="1450" spans="1:62" x14ac:dyDescent="0.25">
      <c r="A1450" t="str">
        <f t="shared" si="32"/>
        <v>66. Ondersteunende activiteiten voor verzekeringen en pensioenfondsen</v>
      </c>
      <c r="B1450" s="275">
        <v>66</v>
      </c>
      <c r="C1450" s="5" t="s">
        <v>12</v>
      </c>
      <c r="D1450" s="70">
        <v>1866</v>
      </c>
      <c r="E1450" s="70">
        <v>1905</v>
      </c>
      <c r="F1450" s="70">
        <v>1989</v>
      </c>
      <c r="G1450" s="70">
        <v>2051</v>
      </c>
      <c r="H1450" s="70">
        <v>1985</v>
      </c>
      <c r="I1450" s="70">
        <v>2046</v>
      </c>
      <c r="J1450" s="70">
        <v>2052</v>
      </c>
      <c r="K1450" s="69">
        <v>1978</v>
      </c>
      <c r="L1450" s="69">
        <v>1928</v>
      </c>
      <c r="M1450" s="265">
        <v>1942.0080532423776</v>
      </c>
      <c r="N1450" s="70">
        <v>1974.7949824522127</v>
      </c>
      <c r="O1450" s="70">
        <v>2089.5982780855288</v>
      </c>
      <c r="P1450" s="70">
        <v>2171.0807869508935</v>
      </c>
      <c r="Q1450" s="70">
        <v>2227.4243886526151</v>
      </c>
      <c r="R1450" s="70">
        <v>2242.1700313630167</v>
      </c>
      <c r="S1450" s="70">
        <v>2187.2306768501689</v>
      </c>
      <c r="T1450" s="265">
        <v>2104.686429073512</v>
      </c>
      <c r="U1450" s="70">
        <v>1968.8969059802835</v>
      </c>
      <c r="V1450" s="70">
        <v>2077.1350039446852</v>
      </c>
      <c r="W1450" s="70">
        <v>2151.6858720035489</v>
      </c>
      <c r="X1450" s="70">
        <v>2200.9329699671962</v>
      </c>
      <c r="Y1450" s="70">
        <v>2208.8862438837291</v>
      </c>
      <c r="Z1450" s="70">
        <v>2148.3268527557602</v>
      </c>
      <c r="AA1450" s="70">
        <v>2061.0765903849247</v>
      </c>
      <c r="BJ1450" s="275"/>
    </row>
    <row r="1451" spans="1:62" x14ac:dyDescent="0.25">
      <c r="A1451" t="str">
        <f t="shared" si="32"/>
        <v>66. Ondersteunende activiteiten voor verzekeringen en pensioenfondsen</v>
      </c>
      <c r="B1451" s="275">
        <v>66</v>
      </c>
      <c r="C1451" s="5" t="s">
        <v>13</v>
      </c>
      <c r="D1451" s="70">
        <v>1862</v>
      </c>
      <c r="E1451" s="70">
        <v>1806</v>
      </c>
      <c r="F1451" s="70">
        <v>1777</v>
      </c>
      <c r="G1451" s="70">
        <v>1726</v>
      </c>
      <c r="H1451" s="70">
        <v>1764</v>
      </c>
      <c r="I1451" s="70">
        <v>1833</v>
      </c>
      <c r="J1451" s="70">
        <v>1917</v>
      </c>
      <c r="K1451" s="69">
        <v>1942</v>
      </c>
      <c r="L1451" s="69">
        <v>1926</v>
      </c>
      <c r="M1451" s="265">
        <v>1915.0911038391205</v>
      </c>
      <c r="N1451" s="70">
        <v>1941.0038252285715</v>
      </c>
      <c r="O1451" s="70">
        <v>1912.2449865837223</v>
      </c>
      <c r="P1451" s="70">
        <v>1906.3630203890918</v>
      </c>
      <c r="Q1451" s="70">
        <v>1898.5297176490901</v>
      </c>
      <c r="R1451" s="70">
        <v>1912.323651968107</v>
      </c>
      <c r="S1451" s="70">
        <v>1944.609419320456</v>
      </c>
      <c r="T1451" s="265">
        <v>2057.6578988038091</v>
      </c>
      <c r="U1451" s="70">
        <v>1935.2066720581245</v>
      </c>
      <c r="V1451" s="70">
        <v>1900.8395247099304</v>
      </c>
      <c r="W1451" s="70">
        <v>1889.3329085381479</v>
      </c>
      <c r="X1451" s="70">
        <v>1875.9499408031629</v>
      </c>
      <c r="Y1451" s="70">
        <v>1883.9362535400633</v>
      </c>
      <c r="Z1451" s="70">
        <v>1910.0210498437984</v>
      </c>
      <c r="AA1451" s="70">
        <v>2015.0225077053678</v>
      </c>
      <c r="BJ1451" s="275"/>
    </row>
    <row r="1452" spans="1:62" x14ac:dyDescent="0.25">
      <c r="A1452" t="str">
        <f t="shared" si="32"/>
        <v>66. Ondersteunende activiteiten voor verzekeringen en pensioenfondsen</v>
      </c>
      <c r="B1452" s="275">
        <v>66</v>
      </c>
      <c r="C1452" s="5" t="s">
        <v>14</v>
      </c>
      <c r="D1452" s="70">
        <v>1753</v>
      </c>
      <c r="E1452" s="70">
        <v>1830</v>
      </c>
      <c r="F1452" s="70">
        <v>1898</v>
      </c>
      <c r="G1452" s="70">
        <v>1955</v>
      </c>
      <c r="H1452" s="70">
        <v>1972</v>
      </c>
      <c r="I1452" s="70">
        <v>1929</v>
      </c>
      <c r="J1452" s="70">
        <v>1837</v>
      </c>
      <c r="K1452" s="69">
        <v>1747</v>
      </c>
      <c r="L1452" s="69">
        <v>1699</v>
      </c>
      <c r="M1452" s="265">
        <v>1723.6816858604061</v>
      </c>
      <c r="N1452" s="70">
        <v>1767.0787512833588</v>
      </c>
      <c r="O1452" s="70">
        <v>1823.0729405772274</v>
      </c>
      <c r="P1452" s="70">
        <v>1863.8896473959674</v>
      </c>
      <c r="Q1452" s="70">
        <v>1896.5602884814043</v>
      </c>
      <c r="R1452" s="70">
        <v>1885.8181393381587</v>
      </c>
      <c r="S1452" s="70">
        <v>1911.3347739974088</v>
      </c>
      <c r="T1452" s="265">
        <v>1883.015526169441</v>
      </c>
      <c r="U1452" s="70">
        <v>1761.8010562823072</v>
      </c>
      <c r="V1452" s="70">
        <v>1812.1993396198297</v>
      </c>
      <c r="W1452" s="70">
        <v>1847.2389629075051</v>
      </c>
      <c r="X1452" s="70">
        <v>1874.003934640504</v>
      </c>
      <c r="Y1452" s="70">
        <v>1857.8242007445901</v>
      </c>
      <c r="Z1452" s="70">
        <v>1877.3382538223143</v>
      </c>
      <c r="AA1452" s="70">
        <v>1843.9987860935801</v>
      </c>
      <c r="BJ1452" s="275"/>
    </row>
    <row r="1453" spans="1:62" x14ac:dyDescent="0.25">
      <c r="A1453" t="str">
        <f t="shared" si="32"/>
        <v>66. Ondersteunende activiteiten voor verzekeringen en pensioenfondsen</v>
      </c>
      <c r="B1453" s="275">
        <v>66</v>
      </c>
      <c r="C1453" s="5" t="s">
        <v>15</v>
      </c>
      <c r="D1453" s="70">
        <v>1416</v>
      </c>
      <c r="E1453" s="70">
        <v>1495</v>
      </c>
      <c r="F1453" s="70">
        <v>1630</v>
      </c>
      <c r="G1453" s="70">
        <v>1679</v>
      </c>
      <c r="H1453" s="70">
        <v>1722</v>
      </c>
      <c r="I1453" s="70">
        <v>1784</v>
      </c>
      <c r="J1453" s="70">
        <v>1862</v>
      </c>
      <c r="K1453" s="69">
        <v>1927</v>
      </c>
      <c r="L1453" s="69">
        <v>1918</v>
      </c>
      <c r="M1453" s="265">
        <v>1923.2461607521009</v>
      </c>
      <c r="N1453" s="70">
        <v>1877.2707208208676</v>
      </c>
      <c r="O1453" s="70">
        <v>1792.9515651993988</v>
      </c>
      <c r="P1453" s="70">
        <v>1729.1190414143739</v>
      </c>
      <c r="Q1453" s="70">
        <v>1691.8008867364222</v>
      </c>
      <c r="R1453" s="70">
        <v>1715.6900182516888</v>
      </c>
      <c r="S1453" s="70">
        <v>1759.1684326676275</v>
      </c>
      <c r="T1453" s="265">
        <v>1815.1466218379917</v>
      </c>
      <c r="U1453" s="70">
        <v>1871.6639179029432</v>
      </c>
      <c r="V1453" s="70">
        <v>1782.2576212424738</v>
      </c>
      <c r="W1453" s="70">
        <v>1713.6723031153515</v>
      </c>
      <c r="X1453" s="70">
        <v>1671.6797971716228</v>
      </c>
      <c r="Y1453" s="70">
        <v>1690.221538542721</v>
      </c>
      <c r="Z1453" s="70">
        <v>1727.8784640414112</v>
      </c>
      <c r="AA1453" s="70">
        <v>1777.5361491894205</v>
      </c>
      <c r="BJ1453" s="275"/>
    </row>
    <row r="1454" spans="1:62" x14ac:dyDescent="0.25">
      <c r="A1454" t="str">
        <f t="shared" si="32"/>
        <v>66. Ondersteunende activiteiten voor verzekeringen en pensioenfondsen</v>
      </c>
      <c r="B1454" s="275">
        <v>66</v>
      </c>
      <c r="C1454" s="5" t="s">
        <v>16</v>
      </c>
      <c r="D1454" s="70">
        <v>1121</v>
      </c>
      <c r="E1454" s="70">
        <v>1198</v>
      </c>
      <c r="F1454" s="70">
        <v>1263</v>
      </c>
      <c r="G1454" s="70">
        <v>1326</v>
      </c>
      <c r="H1454" s="70">
        <v>1428</v>
      </c>
      <c r="I1454" s="70">
        <v>1511</v>
      </c>
      <c r="J1454" s="70">
        <v>1589</v>
      </c>
      <c r="K1454" s="69">
        <v>1646</v>
      </c>
      <c r="L1454" s="69">
        <v>1674</v>
      </c>
      <c r="M1454" s="265">
        <v>1729.1078986436969</v>
      </c>
      <c r="N1454" s="70">
        <v>1756.2017572109698</v>
      </c>
      <c r="O1454" s="70">
        <v>1815.12093499708</v>
      </c>
      <c r="P1454" s="70">
        <v>1870.7471503008919</v>
      </c>
      <c r="Q1454" s="70">
        <v>1908.5689213527294</v>
      </c>
      <c r="R1454" s="70">
        <v>1913.5880249745528</v>
      </c>
      <c r="S1454" s="70">
        <v>1866.2224266884527</v>
      </c>
      <c r="T1454" s="265">
        <v>1781.7822355746407</v>
      </c>
      <c r="U1454" s="70">
        <v>1750.9565482874061</v>
      </c>
      <c r="V1454" s="70">
        <v>1804.2947632640237</v>
      </c>
      <c r="W1454" s="70">
        <v>1854.0352056850356</v>
      </c>
      <c r="X1454" s="70">
        <v>1885.8697452805316</v>
      </c>
      <c r="Y1454" s="70">
        <v>1885.1818576209359</v>
      </c>
      <c r="Z1454" s="70">
        <v>1833.0283105957301</v>
      </c>
      <c r="AA1454" s="70">
        <v>1744.8630846749006</v>
      </c>
      <c r="BJ1454" s="275"/>
    </row>
    <row r="1455" spans="1:62" x14ac:dyDescent="0.25">
      <c r="A1455" t="str">
        <f t="shared" si="32"/>
        <v>66. Ondersteunende activiteiten voor verzekeringen en pensioenfondsen</v>
      </c>
      <c r="B1455" s="275">
        <v>66</v>
      </c>
      <c r="C1455" s="5" t="s">
        <v>17</v>
      </c>
      <c r="D1455" s="70">
        <v>372</v>
      </c>
      <c r="E1455" s="70">
        <v>420</v>
      </c>
      <c r="F1455" s="70">
        <v>489</v>
      </c>
      <c r="G1455" s="70">
        <v>582</v>
      </c>
      <c r="H1455" s="70">
        <v>638</v>
      </c>
      <c r="I1455" s="70">
        <v>759</v>
      </c>
      <c r="J1455" s="70">
        <v>834</v>
      </c>
      <c r="K1455" s="69">
        <v>862</v>
      </c>
      <c r="L1455" s="69">
        <v>939</v>
      </c>
      <c r="M1455" s="265">
        <v>989.72012704673148</v>
      </c>
      <c r="N1455" s="70">
        <v>1031.875474182347</v>
      </c>
      <c r="O1455" s="70">
        <v>1068.7135353541025</v>
      </c>
      <c r="P1455" s="70">
        <v>1101.6666903753212</v>
      </c>
      <c r="Q1455" s="70">
        <v>1125.3262511322096</v>
      </c>
      <c r="R1455" s="70">
        <v>1157.698863237631</v>
      </c>
      <c r="S1455" s="70">
        <v>1172.6222637817655</v>
      </c>
      <c r="T1455" s="265">
        <v>1219.3243849564647</v>
      </c>
      <c r="U1455" s="70">
        <v>1028.7935945389836</v>
      </c>
      <c r="V1455" s="70">
        <v>1062.3392624094718</v>
      </c>
      <c r="W1455" s="70">
        <v>1091.8251718613278</v>
      </c>
      <c r="X1455" s="70">
        <v>1111.9424123683407</v>
      </c>
      <c r="Y1455" s="70">
        <v>1140.5134569615557</v>
      </c>
      <c r="Z1455" s="70">
        <v>1151.7650717342169</v>
      </c>
      <c r="AA1455" s="70">
        <v>1194.0595573781259</v>
      </c>
      <c r="BJ1455" s="275"/>
    </row>
    <row r="1456" spans="1:62" x14ac:dyDescent="0.25">
      <c r="A1456" t="str">
        <f t="shared" si="32"/>
        <v>66. Ondersteunende activiteiten voor verzekeringen en pensioenfondsen</v>
      </c>
      <c r="B1456" s="275">
        <v>66</v>
      </c>
      <c r="C1456" s="5" t="s">
        <v>156</v>
      </c>
      <c r="D1456" s="70">
        <v>107</v>
      </c>
      <c r="E1456" s="70">
        <v>116</v>
      </c>
      <c r="F1456" s="70">
        <v>123</v>
      </c>
      <c r="G1456" s="70">
        <v>127</v>
      </c>
      <c r="H1456" s="70">
        <v>132</v>
      </c>
      <c r="I1456" s="70">
        <v>148</v>
      </c>
      <c r="J1456" s="70">
        <v>149</v>
      </c>
      <c r="K1456" s="69">
        <v>166</v>
      </c>
      <c r="L1456" s="69">
        <v>176</v>
      </c>
      <c r="M1456" s="265">
        <v>192.91262994008548</v>
      </c>
      <c r="N1456" s="70">
        <v>221.60083275213057</v>
      </c>
      <c r="O1456" s="70">
        <v>304.05832016341992</v>
      </c>
      <c r="P1456" s="70">
        <v>333.96617455763862</v>
      </c>
      <c r="Q1456" s="70">
        <v>365.66248108045255</v>
      </c>
      <c r="R1456" s="70">
        <v>382.23481606870126</v>
      </c>
      <c r="S1456" s="70">
        <v>408.99677909147886</v>
      </c>
      <c r="T1456" s="265">
        <v>487.72682141497552</v>
      </c>
      <c r="U1456" s="70">
        <v>220.93898244897045</v>
      </c>
      <c r="V1456" s="70">
        <v>302.2447839259795</v>
      </c>
      <c r="W1456" s="70">
        <v>330.98275469147512</v>
      </c>
      <c r="X1456" s="70">
        <v>361.31354877406289</v>
      </c>
      <c r="Y1456" s="70">
        <v>376.56074933546563</v>
      </c>
      <c r="Z1456" s="70">
        <v>401.72203714616705</v>
      </c>
      <c r="AA1456" s="70">
        <v>477.62095114746609</v>
      </c>
      <c r="BJ1456" s="275"/>
    </row>
    <row r="1457" spans="1:62" x14ac:dyDescent="0.25">
      <c r="A1457" t="str">
        <f t="shared" si="32"/>
        <v>66. Ondersteunende activiteiten voor verzekeringen en pensioenfondsen</v>
      </c>
      <c r="B1457" s="275">
        <v>66</v>
      </c>
      <c r="C1457" s="5" t="s">
        <v>6</v>
      </c>
      <c r="D1457" s="70">
        <v>1600</v>
      </c>
      <c r="E1457" s="70">
        <v>1734</v>
      </c>
      <c r="F1457" s="70">
        <v>1875</v>
      </c>
      <c r="G1457" s="70">
        <v>2035</v>
      </c>
      <c r="H1457" s="70">
        <v>2198</v>
      </c>
      <c r="I1457" s="70">
        <v>2418</v>
      </c>
      <c r="J1457" s="70">
        <v>2572</v>
      </c>
      <c r="K1457" s="69">
        <v>2674</v>
      </c>
      <c r="L1457" s="69">
        <v>2789</v>
      </c>
      <c r="M1457" s="265">
        <v>2911.7406556305136</v>
      </c>
      <c r="N1457" s="70">
        <v>3009.678064145447</v>
      </c>
      <c r="O1457" s="70">
        <v>3187.8927905146024</v>
      </c>
      <c r="P1457" s="70">
        <v>3306.3800152338517</v>
      </c>
      <c r="Q1457" s="70">
        <v>3399.5576535653913</v>
      </c>
      <c r="R1457" s="70">
        <v>3453.5217042808849</v>
      </c>
      <c r="S1457" s="70">
        <v>3447.8414695616971</v>
      </c>
      <c r="T1457" s="265">
        <v>3488.8334419460807</v>
      </c>
      <c r="U1457" s="70">
        <v>3000.6891252753599</v>
      </c>
      <c r="V1457" s="70">
        <v>3168.8788095994751</v>
      </c>
      <c r="W1457" s="70">
        <v>3276.8431322378387</v>
      </c>
      <c r="X1457" s="70">
        <v>3359.1257064229349</v>
      </c>
      <c r="Y1457" s="70">
        <v>3402.2560639179574</v>
      </c>
      <c r="Z1457" s="70">
        <v>3386.5154194761144</v>
      </c>
      <c r="AA1457" s="70">
        <v>3416.543593200493</v>
      </c>
      <c r="BJ1457" s="275"/>
    </row>
    <row r="1458" spans="1:62" x14ac:dyDescent="0.25">
      <c r="A1458" t="str">
        <f t="shared" si="32"/>
        <v>66. Ondersteunende activiteiten voor verzekeringen en pensioenfondsen</v>
      </c>
      <c r="B1458" s="275">
        <v>66</v>
      </c>
      <c r="C1458" s="5" t="s">
        <v>157</v>
      </c>
      <c r="D1458" s="267">
        <v>1.0099016268357932</v>
      </c>
      <c r="E1458" s="266"/>
      <c r="F1458" s="266"/>
      <c r="G1458" s="266"/>
      <c r="H1458" s="266"/>
      <c r="I1458" s="266"/>
      <c r="J1458" s="266"/>
      <c r="K1458" s="334"/>
      <c r="L1458" s="334"/>
      <c r="M1458" s="269"/>
      <c r="N1458" s="266"/>
      <c r="O1458" s="266"/>
      <c r="P1458" s="266"/>
      <c r="Q1458" s="266"/>
      <c r="R1458" s="266"/>
      <c r="S1458" s="266"/>
      <c r="T1458" s="269"/>
      <c r="U1458" s="266"/>
      <c r="V1458" s="266"/>
      <c r="W1458" s="266"/>
      <c r="X1458" s="266"/>
      <c r="Y1458" s="266"/>
      <c r="Z1458" s="266"/>
      <c r="AA1458" s="266"/>
      <c r="BJ1458" s="275"/>
    </row>
    <row r="1459" spans="1:62" x14ac:dyDescent="0.25">
      <c r="A1459" t="str">
        <f t="shared" si="32"/>
        <v>66. Ondersteunende activiteiten voor verzekeringen en pensioenfondsen</v>
      </c>
      <c r="B1459" s="275">
        <v>66</v>
      </c>
      <c r="C1459" s="5" t="s">
        <v>158</v>
      </c>
      <c r="D1459" s="266"/>
      <c r="E1459" s="267">
        <v>-5.8362270992800003E-3</v>
      </c>
      <c r="F1459" s="267">
        <v>-1.1421519179601547E-2</v>
      </c>
      <c r="G1459" s="267">
        <v>-3.3142382386762703E-3</v>
      </c>
      <c r="H1459" s="267">
        <v>-9.0185357586525239E-4</v>
      </c>
      <c r="I1459" s="267">
        <v>-9.009280804079256E-3</v>
      </c>
      <c r="J1459" s="267">
        <v>-4.4850563671003929E-3</v>
      </c>
      <c r="K1459" s="333">
        <v>5.1492654917207892E-3</v>
      </c>
      <c r="L1459" s="333">
        <v>1.2561163494000105E-2</v>
      </c>
      <c r="M1459" s="268">
        <v>-1.6660429259092169E-3</v>
      </c>
      <c r="N1459" s="267">
        <v>-2.055745136795295E-3</v>
      </c>
      <c r="O1459" s="267">
        <v>-2.055745136795184E-3</v>
      </c>
      <c r="P1459" s="267">
        <v>-2.055745136795406E-3</v>
      </c>
      <c r="Q1459" s="267">
        <v>-2.055745136795295E-3</v>
      </c>
      <c r="R1459" s="267">
        <v>-2.055745136795073E-3</v>
      </c>
      <c r="S1459" s="267">
        <v>-2.055745136795406E-3</v>
      </c>
      <c r="T1459" s="268">
        <v>-2.055745136795184E-3</v>
      </c>
      <c r="U1459" s="267">
        <v>-5.4147986840169526E-4</v>
      </c>
      <c r="V1459" s="267">
        <v>-5.4147986840169526E-4</v>
      </c>
      <c r="W1459" s="267">
        <v>-5.4147986840158424E-4</v>
      </c>
      <c r="X1459" s="267">
        <v>-5.4147986840169526E-4</v>
      </c>
      <c r="Y1459" s="267">
        <v>-5.4147986840169526E-4</v>
      </c>
      <c r="Z1459" s="267">
        <v>-5.4147986840180629E-4</v>
      </c>
      <c r="AA1459" s="267">
        <v>-5.4147986840169526E-4</v>
      </c>
      <c r="BJ1459" s="275"/>
    </row>
    <row r="1460" spans="1:62" x14ac:dyDescent="0.25">
      <c r="A1460" t="str">
        <f t="shared" si="32"/>
        <v>66. Ondersteunende activiteiten voor verzekeringen en pensioenfondsen</v>
      </c>
      <c r="B1460" s="275">
        <v>66</v>
      </c>
      <c r="C1460" s="5" t="s">
        <v>159</v>
      </c>
      <c r="D1460" s="270"/>
      <c r="E1460" s="70">
        <v>6.6417216403019523</v>
      </c>
      <c r="F1460" s="70">
        <v>3.0318982353497415</v>
      </c>
      <c r="G1460" s="70">
        <v>1.026847306998431</v>
      </c>
      <c r="H1460" s="70">
        <v>2.063344152648106</v>
      </c>
      <c r="I1460" s="70">
        <v>4.0618288874705</v>
      </c>
      <c r="J1460" s="70">
        <v>4.0980226829663309</v>
      </c>
      <c r="K1460" s="69">
        <v>2.6094357861480626</v>
      </c>
      <c r="L1460" s="69">
        <v>2.6464952761594596</v>
      </c>
      <c r="M1460" s="265">
        <v>3.605502941683878</v>
      </c>
      <c r="N1460" s="70">
        <v>2.9324003898561357</v>
      </c>
      <c r="O1460" s="70">
        <v>3.0713523318990412</v>
      </c>
      <c r="P1460" s="70">
        <v>3.1477497221784176</v>
      </c>
      <c r="Q1460" s="70">
        <v>3.2932764942934312</v>
      </c>
      <c r="R1460" s="70">
        <v>3.4348877531935522</v>
      </c>
      <c r="S1460" s="70">
        <v>3.5729585822734853</v>
      </c>
      <c r="T1460" s="265">
        <v>3.6998437530769928</v>
      </c>
      <c r="U1460" s="70">
        <v>2.9410279128675847</v>
      </c>
      <c r="V1460" s="70">
        <v>3.071188541855089</v>
      </c>
      <c r="W1460" s="70">
        <v>3.1381810449110334</v>
      </c>
      <c r="X1460" s="70">
        <v>3.2734593816926161</v>
      </c>
      <c r="Y1460" s="70">
        <v>3.4040213316816414</v>
      </c>
      <c r="Z1460" s="70">
        <v>3.530276052759636</v>
      </c>
      <c r="AA1460" s="70">
        <v>3.6447272191301945</v>
      </c>
      <c r="BJ1460" s="275"/>
    </row>
    <row r="1461" spans="1:62" x14ac:dyDescent="0.25">
      <c r="A1461" t="str">
        <f t="shared" si="32"/>
        <v>66. Ondersteunende activiteiten voor verzekeringen en pensioenfondsen</v>
      </c>
      <c r="B1461" s="275">
        <v>66</v>
      </c>
      <c r="C1461" s="5" t="s">
        <v>160</v>
      </c>
      <c r="D1461" s="270"/>
      <c r="E1461" s="70">
        <v>219.93570241648695</v>
      </c>
      <c r="F1461" s="70">
        <v>213.75005463055422</v>
      </c>
      <c r="G1461" s="70">
        <v>229.56355892359895</v>
      </c>
      <c r="H1461" s="70">
        <v>220.90195442696509</v>
      </c>
      <c r="I1461" s="70">
        <v>173.12415412955491</v>
      </c>
      <c r="J1461" s="70">
        <v>179.36605908400816</v>
      </c>
      <c r="K1461" s="69">
        <v>182.7324055200244</v>
      </c>
      <c r="L1461" s="69">
        <v>188.71994619858913</v>
      </c>
      <c r="M1461" s="265">
        <v>164.58069539431409</v>
      </c>
      <c r="N1461" s="70">
        <v>174.34359097450215</v>
      </c>
      <c r="O1461" s="70">
        <v>182.6048709253719</v>
      </c>
      <c r="P1461" s="70">
        <v>187.14701851492404</v>
      </c>
      <c r="Q1461" s="70">
        <v>195.79919988866351</v>
      </c>
      <c r="R1461" s="70">
        <v>204.21858746086284</v>
      </c>
      <c r="S1461" s="70">
        <v>212.42748152386051</v>
      </c>
      <c r="T1461" s="265">
        <v>219.97134094899917</v>
      </c>
      <c r="U1461" s="70">
        <v>175.22538332643097</v>
      </c>
      <c r="V1461" s="70">
        <v>182.98030670153992</v>
      </c>
      <c r="W1461" s="70">
        <v>186.97169589462291</v>
      </c>
      <c r="X1461" s="70">
        <v>195.03153045607138</v>
      </c>
      <c r="Y1461" s="70">
        <v>202.81036439184547</v>
      </c>
      <c r="Z1461" s="70">
        <v>210.33257518109718</v>
      </c>
      <c r="AA1461" s="70">
        <v>217.15153443398117</v>
      </c>
      <c r="BJ1461" s="275"/>
    </row>
    <row r="1462" spans="1:62" x14ac:dyDescent="0.25">
      <c r="A1462" t="str">
        <f t="shared" si="32"/>
        <v>66. Ondersteunende activiteiten voor verzekeringen en pensioenfondsen</v>
      </c>
      <c r="B1462" s="275">
        <v>66</v>
      </c>
      <c r="C1462" s="5" t="s">
        <v>161</v>
      </c>
      <c r="D1462" s="270"/>
      <c r="E1462" s="70">
        <v>428.55590072563524</v>
      </c>
      <c r="F1462" s="70">
        <v>425.20241260506663</v>
      </c>
      <c r="G1462" s="70">
        <v>456.42872469128281</v>
      </c>
      <c r="H1462" s="70">
        <v>469.22156384966485</v>
      </c>
      <c r="I1462" s="70">
        <v>462.43949104651529</v>
      </c>
      <c r="J1462" s="70">
        <v>467.80692840000791</v>
      </c>
      <c r="K1462" s="69">
        <v>474.88009496974013</v>
      </c>
      <c r="L1462" s="69">
        <v>466.41508216010703</v>
      </c>
      <c r="M1462" s="265">
        <v>400.14398891840881</v>
      </c>
      <c r="N1462" s="70">
        <v>398.14923505877374</v>
      </c>
      <c r="O1462" s="70">
        <v>417.01555686997369</v>
      </c>
      <c r="P1462" s="70">
        <v>427.38847954637254</v>
      </c>
      <c r="Q1462" s="70">
        <v>447.14750467766038</v>
      </c>
      <c r="R1462" s="70">
        <v>466.37489756774255</v>
      </c>
      <c r="S1462" s="70">
        <v>485.12158549353495</v>
      </c>
      <c r="T1462" s="265">
        <v>502.34953085545646</v>
      </c>
      <c r="U1462" s="70">
        <v>400.87062356729894</v>
      </c>
      <c r="V1462" s="70">
        <v>418.61189432431735</v>
      </c>
      <c r="W1462" s="70">
        <v>427.74316654273929</v>
      </c>
      <c r="X1462" s="70">
        <v>446.18199569615075</v>
      </c>
      <c r="Y1462" s="70">
        <v>463.97796766815134</v>
      </c>
      <c r="Z1462" s="70">
        <v>481.18685186316827</v>
      </c>
      <c r="AA1462" s="70">
        <v>496.78687736113665</v>
      </c>
      <c r="BJ1462" s="275"/>
    </row>
    <row r="1463" spans="1:62" x14ac:dyDescent="0.25">
      <c r="A1463" t="str">
        <f t="shared" si="32"/>
        <v>66. Ondersteunende activiteiten voor verzekeringen en pensioenfondsen</v>
      </c>
      <c r="B1463" s="275">
        <v>66</v>
      </c>
      <c r="C1463" s="5" t="s">
        <v>162</v>
      </c>
      <c r="D1463" s="270"/>
      <c r="E1463" s="70">
        <v>369.05912529451905</v>
      </c>
      <c r="F1463" s="70">
        <v>356.06203874168278</v>
      </c>
      <c r="G1463" s="70">
        <v>363.69511325197811</v>
      </c>
      <c r="H1463" s="70">
        <v>360.0057300713944</v>
      </c>
      <c r="I1463" s="70">
        <v>354.96652046611592</v>
      </c>
      <c r="J1463" s="70">
        <v>371.69221340866142</v>
      </c>
      <c r="K1463" s="69">
        <v>414.33150304087542</v>
      </c>
      <c r="L1463" s="69">
        <v>442.77383140772866</v>
      </c>
      <c r="M1463" s="265">
        <v>410.59189048589377</v>
      </c>
      <c r="N1463" s="70">
        <v>412.42268398121354</v>
      </c>
      <c r="O1463" s="70">
        <v>402.31718987173718</v>
      </c>
      <c r="P1463" s="70">
        <v>387.13407720005216</v>
      </c>
      <c r="Q1463" s="70">
        <v>374.05844456905191</v>
      </c>
      <c r="R1463" s="70">
        <v>368.27514010590863</v>
      </c>
      <c r="S1463" s="70">
        <v>371.06941886175468</v>
      </c>
      <c r="T1463" s="265">
        <v>386.03872455984185</v>
      </c>
      <c r="U1463" s="70">
        <v>415.87062743613421</v>
      </c>
      <c r="V1463" s="70">
        <v>404.46901177789289</v>
      </c>
      <c r="W1463" s="70">
        <v>388.04226211769799</v>
      </c>
      <c r="X1463" s="70">
        <v>373.81614220094065</v>
      </c>
      <c r="Y1463" s="70">
        <v>366.93737724550124</v>
      </c>
      <c r="Z1463" s="70">
        <v>368.61726671854365</v>
      </c>
      <c r="AA1463" s="70">
        <v>382.34229610663971</v>
      </c>
      <c r="BJ1463" s="275"/>
    </row>
    <row r="1464" spans="1:62" x14ac:dyDescent="0.25">
      <c r="A1464" t="str">
        <f t="shared" si="32"/>
        <v>66. Ondersteunende activiteiten voor verzekeringen en pensioenfondsen</v>
      </c>
      <c r="B1464" s="275">
        <v>66</v>
      </c>
      <c r="C1464" s="5" t="s">
        <v>163</v>
      </c>
      <c r="D1464" s="270"/>
      <c r="E1464" s="70">
        <v>289.4799604180289</v>
      </c>
      <c r="F1464" s="70">
        <v>284.89020325812629</v>
      </c>
      <c r="G1464" s="70">
        <v>313.57767275234721</v>
      </c>
      <c r="H1464" s="70">
        <v>328.30014222802276</v>
      </c>
      <c r="I1464" s="70">
        <v>301.64238948374805</v>
      </c>
      <c r="J1464" s="70">
        <v>320.16856767349884</v>
      </c>
      <c r="K1464" s="69">
        <v>340.87710688344066</v>
      </c>
      <c r="L1464" s="69">
        <v>343.24500199482702</v>
      </c>
      <c r="M1464" s="265">
        <v>307.1383807271805</v>
      </c>
      <c r="N1464" s="70">
        <v>308.613116761458</v>
      </c>
      <c r="O1464" s="70">
        <v>313.82343316338597</v>
      </c>
      <c r="P1464" s="70">
        <v>332.06733427426462</v>
      </c>
      <c r="Q1464" s="70">
        <v>345.01608130983897</v>
      </c>
      <c r="R1464" s="70">
        <v>353.96989306242352</v>
      </c>
      <c r="S1464" s="70">
        <v>356.31318857446252</v>
      </c>
      <c r="T1464" s="265">
        <v>347.58253197354702</v>
      </c>
      <c r="U1464" s="70">
        <v>311.5538321074236</v>
      </c>
      <c r="V1464" s="70">
        <v>315.8675758622345</v>
      </c>
      <c r="W1464" s="70">
        <v>333.23207347311018</v>
      </c>
      <c r="X1464" s="70">
        <v>345.19217250148148</v>
      </c>
      <c r="Y1464" s="70">
        <v>353.09282052666714</v>
      </c>
      <c r="Z1464" s="70">
        <v>354.36875394123683</v>
      </c>
      <c r="AA1464" s="70">
        <v>344.65328940209173</v>
      </c>
      <c r="BJ1464" s="275"/>
    </row>
    <row r="1465" spans="1:62" x14ac:dyDescent="0.25">
      <c r="A1465" t="str">
        <f t="shared" si="32"/>
        <v>66. Ondersteunende activiteiten voor verzekeringen en pensioenfondsen</v>
      </c>
      <c r="B1465" s="275">
        <v>66</v>
      </c>
      <c r="C1465" s="5" t="s">
        <v>164</v>
      </c>
      <c r="D1465" s="270"/>
      <c r="E1465" s="70">
        <v>251.97442239167373</v>
      </c>
      <c r="F1465" s="70">
        <v>234.30920677757021</v>
      </c>
      <c r="G1465" s="70">
        <v>244.95340481216942</v>
      </c>
      <c r="H1465" s="70">
        <v>242.08700423741217</v>
      </c>
      <c r="I1465" s="70">
        <v>233.1153439515829</v>
      </c>
      <c r="J1465" s="70">
        <v>250.52670467600464</v>
      </c>
      <c r="K1465" s="69">
        <v>280.47646519643217</v>
      </c>
      <c r="L1465" s="69">
        <v>298.52812366245632</v>
      </c>
      <c r="M1465" s="265">
        <v>268.66697210049193</v>
      </c>
      <c r="N1465" s="70">
        <v>266.39892264702513</v>
      </c>
      <c r="O1465" s="70">
        <v>270.00351411902574</v>
      </c>
      <c r="P1465" s="70">
        <v>266.00301324665998</v>
      </c>
      <c r="Q1465" s="70">
        <v>265.18480180274793</v>
      </c>
      <c r="R1465" s="70">
        <v>264.0951495107393</v>
      </c>
      <c r="S1465" s="70">
        <v>266.01395600212874</v>
      </c>
      <c r="T1465" s="265">
        <v>270.50507061399088</v>
      </c>
      <c r="U1465" s="70">
        <v>269.2988785913783</v>
      </c>
      <c r="V1465" s="70">
        <v>272.12751684923802</v>
      </c>
      <c r="W1465" s="70">
        <v>267.29483070563907</v>
      </c>
      <c r="X1465" s="70">
        <v>265.67677774448703</v>
      </c>
      <c r="Y1465" s="70">
        <v>263.7948734340178</v>
      </c>
      <c r="Z1465" s="70">
        <v>264.91790359159904</v>
      </c>
      <c r="AA1465" s="70">
        <v>268.58593086131947</v>
      </c>
      <c r="BJ1465" s="275"/>
    </row>
    <row r="1466" spans="1:62" x14ac:dyDescent="0.25">
      <c r="A1466" t="str">
        <f t="shared" si="32"/>
        <v>66. Ondersteunende activiteiten voor verzekeringen en pensioenfondsen</v>
      </c>
      <c r="B1466" s="275">
        <v>66</v>
      </c>
      <c r="C1466" s="5" t="s">
        <v>165</v>
      </c>
      <c r="D1466" s="270"/>
      <c r="E1466" s="70">
        <v>204.37258679300908</v>
      </c>
      <c r="F1466" s="70">
        <v>203.12850695405356</v>
      </c>
      <c r="G1466" s="70">
        <v>226.06407070062681</v>
      </c>
      <c r="H1466" s="70">
        <v>237.56935122534529</v>
      </c>
      <c r="I1466" s="70">
        <v>223.64732517674506</v>
      </c>
      <c r="J1466" s="70">
        <v>227.49786294803022</v>
      </c>
      <c r="K1466" s="69">
        <v>234.34603268416797</v>
      </c>
      <c r="L1466" s="69">
        <v>235.81332130222009</v>
      </c>
      <c r="M1466" s="265">
        <v>205.16216798832218</v>
      </c>
      <c r="N1466" s="70">
        <v>207.47087401819698</v>
      </c>
      <c r="O1466" s="70">
        <v>212.69435998256219</v>
      </c>
      <c r="P1466" s="70">
        <v>219.43409823472081</v>
      </c>
      <c r="Q1466" s="70">
        <v>224.34699944362453</v>
      </c>
      <c r="R1466" s="70">
        <v>228.27939979128368</v>
      </c>
      <c r="S1466" s="70">
        <v>226.98642145899282</v>
      </c>
      <c r="T1466" s="265">
        <v>230.05773012241102</v>
      </c>
      <c r="U1466" s="70">
        <v>210.08098532886152</v>
      </c>
      <c r="V1466" s="70">
        <v>214.72694459387014</v>
      </c>
      <c r="W1466" s="70">
        <v>220.86944822971122</v>
      </c>
      <c r="X1466" s="70">
        <v>225.14005030561142</v>
      </c>
      <c r="Y1466" s="70">
        <v>228.40214427579875</v>
      </c>
      <c r="Z1466" s="70">
        <v>226.4301708731133</v>
      </c>
      <c r="AA1466" s="70">
        <v>228.80852850837587</v>
      </c>
      <c r="BJ1466" s="275"/>
    </row>
    <row r="1467" spans="1:62" x14ac:dyDescent="0.25">
      <c r="A1467" t="str">
        <f t="shared" si="32"/>
        <v>66. Ondersteunende activiteiten voor verzekeringen en pensioenfondsen</v>
      </c>
      <c r="B1467" s="275">
        <v>66</v>
      </c>
      <c r="C1467" s="5" t="s">
        <v>166</v>
      </c>
      <c r="D1467" s="266"/>
      <c r="E1467" s="70">
        <v>153.19704545444068</v>
      </c>
      <c r="F1467" s="70">
        <v>153.39404409866845</v>
      </c>
      <c r="G1467" s="70">
        <v>180.46054812155407</v>
      </c>
      <c r="H1467" s="70">
        <v>189.93582961333163</v>
      </c>
      <c r="I1467" s="70">
        <v>180.83918815349023</v>
      </c>
      <c r="J1467" s="70">
        <v>195.42145545818735</v>
      </c>
      <c r="K1467" s="69">
        <v>221.90477437687886</v>
      </c>
      <c r="L1467" s="69">
        <v>243.93390909606654</v>
      </c>
      <c r="M1467" s="265">
        <v>215.50684063267292</v>
      </c>
      <c r="N1467" s="70">
        <v>215.34680696026706</v>
      </c>
      <c r="O1467" s="70">
        <v>210.19891461563213</v>
      </c>
      <c r="P1467" s="70">
        <v>200.75765779722821</v>
      </c>
      <c r="Q1467" s="70">
        <v>193.61029909825413</v>
      </c>
      <c r="R1467" s="70">
        <v>189.43176718926395</v>
      </c>
      <c r="S1467" s="70">
        <v>192.10664485071405</v>
      </c>
      <c r="T1467" s="265">
        <v>196.97494403531084</v>
      </c>
      <c r="U1467" s="70">
        <v>218.25911182406531</v>
      </c>
      <c r="V1467" s="70">
        <v>212.40531383403174</v>
      </c>
      <c r="W1467" s="70">
        <v>202.25906251227605</v>
      </c>
      <c r="X1467" s="70">
        <v>194.47567475667893</v>
      </c>
      <c r="Y1467" s="70">
        <v>189.71016567230834</v>
      </c>
      <c r="Z1467" s="70">
        <v>191.81437057645044</v>
      </c>
      <c r="AA1467" s="70">
        <v>196.08785739321624</v>
      </c>
      <c r="BJ1467" s="275"/>
    </row>
    <row r="1468" spans="1:62" x14ac:dyDescent="0.25">
      <c r="A1468" t="str">
        <f t="shared" si="32"/>
        <v>66. Ondersteunende activiteiten voor verzekeringen en pensioenfondsen</v>
      </c>
      <c r="B1468" s="275">
        <v>66</v>
      </c>
      <c r="C1468" s="5" t="s">
        <v>167</v>
      </c>
      <c r="D1468" s="266"/>
      <c r="E1468" s="70">
        <v>108.76830793150852</v>
      </c>
      <c r="F1468" s="70">
        <v>109.54827851948504</v>
      </c>
      <c r="G1468" s="70">
        <v>125.73154571996592</v>
      </c>
      <c r="H1468" s="70">
        <v>135.20201258123643</v>
      </c>
      <c r="I1468" s="70">
        <v>134.02476131328811</v>
      </c>
      <c r="J1468" s="70">
        <v>148.65081905171087</v>
      </c>
      <c r="K1468" s="69">
        <v>171.63332623126351</v>
      </c>
      <c r="L1468" s="69">
        <v>189.99007534942308</v>
      </c>
      <c r="M1468" s="265">
        <v>169.40564073918009</v>
      </c>
      <c r="N1468" s="70">
        <v>174.30861890843627</v>
      </c>
      <c r="O1468" s="70">
        <v>177.03990772590487</v>
      </c>
      <c r="P1468" s="70">
        <v>182.97945638864167</v>
      </c>
      <c r="Q1468" s="70">
        <v>188.58704673758214</v>
      </c>
      <c r="R1468" s="70">
        <v>192.39979936099496</v>
      </c>
      <c r="S1468" s="70">
        <v>192.9057672194285</v>
      </c>
      <c r="T1468" s="265">
        <v>188.13091654209524</v>
      </c>
      <c r="U1468" s="70">
        <v>176.92694694465746</v>
      </c>
      <c r="V1468" s="70">
        <v>179.16255923892615</v>
      </c>
      <c r="W1468" s="70">
        <v>184.62026811799228</v>
      </c>
      <c r="X1468" s="70">
        <v>189.70984328223093</v>
      </c>
      <c r="Y1468" s="70">
        <v>192.96723855665996</v>
      </c>
      <c r="Z1468" s="70">
        <v>192.89685205067676</v>
      </c>
      <c r="AA1468" s="70">
        <v>187.56036156633979</v>
      </c>
      <c r="BJ1468" s="275"/>
    </row>
    <row r="1469" spans="1:62" x14ac:dyDescent="0.25">
      <c r="A1469" t="str">
        <f t="shared" si="32"/>
        <v>66. Ondersteunende activiteiten voor verzekeringen en pensioenfondsen</v>
      </c>
      <c r="B1469" s="275">
        <v>66</v>
      </c>
      <c r="C1469" s="5" t="s">
        <v>168</v>
      </c>
      <c r="D1469" s="266"/>
      <c r="E1469" s="70">
        <v>77.351727018486358</v>
      </c>
      <c r="F1469" s="70">
        <v>84.98677234713665</v>
      </c>
      <c r="G1469" s="70">
        <v>102.91334532713584</v>
      </c>
      <c r="H1469" s="70">
        <v>123.8898299195496</v>
      </c>
      <c r="I1469" s="70">
        <v>130.6379622680432</v>
      </c>
      <c r="J1469" s="70">
        <v>158.84801387344248</v>
      </c>
      <c r="K1469" s="69">
        <v>182.57948236233989</v>
      </c>
      <c r="L1469" s="69">
        <v>195.09830523424412</v>
      </c>
      <c r="M1469" s="265">
        <v>199.16653323545833</v>
      </c>
      <c r="N1469" s="70">
        <v>209.53882632482225</v>
      </c>
      <c r="O1469" s="70">
        <v>218.46375542419318</v>
      </c>
      <c r="P1469" s="70">
        <v>226.26293409205002</v>
      </c>
      <c r="Q1469" s="70">
        <v>233.23961895290074</v>
      </c>
      <c r="R1469" s="70">
        <v>238.24870834785187</v>
      </c>
      <c r="S1469" s="70">
        <v>245.10248343059109</v>
      </c>
      <c r="T1469" s="265">
        <v>248.26199463920344</v>
      </c>
      <c r="U1469" s="70">
        <v>211.03752513863924</v>
      </c>
      <c r="V1469" s="70">
        <v>219.36914096902095</v>
      </c>
      <c r="W1469" s="70">
        <v>226.52206686498633</v>
      </c>
      <c r="X1469" s="70">
        <v>232.80933251426598</v>
      </c>
      <c r="Y1469" s="70">
        <v>237.09892159424871</v>
      </c>
      <c r="Z1469" s="70">
        <v>243.19111106964064</v>
      </c>
      <c r="AA1469" s="70">
        <v>245.59028723120997</v>
      </c>
      <c r="BJ1469" s="275"/>
    </row>
    <row r="1470" spans="1:62" x14ac:dyDescent="0.25">
      <c r="A1470" t="str">
        <f t="shared" si="32"/>
        <v>66. Ondersteunende activiteiten voor verzekeringen en pensioenfondsen</v>
      </c>
      <c r="B1470" s="275">
        <v>66</v>
      </c>
      <c r="C1470" s="5" t="s">
        <v>169</v>
      </c>
      <c r="D1470" s="266"/>
      <c r="E1470" s="70">
        <v>24.174971185167486</v>
      </c>
      <c r="F1470" s="70">
        <v>25.56048609512596</v>
      </c>
      <c r="G1470" s="70">
        <v>28.100124777289782</v>
      </c>
      <c r="H1470" s="70">
        <v>29.320322825476204</v>
      </c>
      <c r="I1470" s="70">
        <v>29.404485849677791</v>
      </c>
      <c r="J1470" s="70">
        <v>33.638251169341913</v>
      </c>
      <c r="K1470" s="69">
        <v>35.301050607180201</v>
      </c>
      <c r="L1470" s="69">
        <v>40.559062322015365</v>
      </c>
      <c r="M1470" s="265">
        <v>40.498390999461648</v>
      </c>
      <c r="N1470" s="70">
        <v>44.314884680968326</v>
      </c>
      <c r="O1470" s="70">
        <v>50.904989225781478</v>
      </c>
      <c r="P1470" s="70">
        <v>69.846693803903477</v>
      </c>
      <c r="Q1470" s="70">
        <v>76.716970358355255</v>
      </c>
      <c r="R1470" s="70">
        <v>83.998080821715703</v>
      </c>
      <c r="S1470" s="70">
        <v>87.80499130822291</v>
      </c>
      <c r="T1470" s="265">
        <v>93.952610080301625</v>
      </c>
      <c r="U1470" s="70">
        <v>44.607005576321065</v>
      </c>
      <c r="V1470" s="70">
        <v>51.087512648543594</v>
      </c>
      <c r="W1470" s="70">
        <v>69.88777648299866</v>
      </c>
      <c r="X1470" s="70">
        <v>76.532830373906393</v>
      </c>
      <c r="Y1470" s="70">
        <v>83.546191298986528</v>
      </c>
      <c r="Z1470" s="70">
        <v>87.071787112371084</v>
      </c>
      <c r="AA1470" s="70">
        <v>92.889807975121073</v>
      </c>
      <c r="BJ1470" s="275"/>
    </row>
    <row r="1471" spans="1:62" x14ac:dyDescent="0.25">
      <c r="A1471" t="str">
        <f t="shared" si="32"/>
        <v>66. Ondersteunende activiteiten voor verzekeringen en pensioenfondsen</v>
      </c>
      <c r="B1471" s="275">
        <v>66</v>
      </c>
      <c r="C1471" s="5" t="s">
        <v>26</v>
      </c>
      <c r="D1471" s="270"/>
      <c r="E1471" s="70">
        <v>210.29500613516237</v>
      </c>
      <c r="F1471" s="70">
        <v>220.09553696174765</v>
      </c>
      <c r="G1471" s="70">
        <v>256.74501582439154</v>
      </c>
      <c r="H1471" s="70">
        <v>288.4121653262622</v>
      </c>
      <c r="I1471" s="70">
        <v>294.06720943100908</v>
      </c>
      <c r="J1471" s="70">
        <v>341.13708409449526</v>
      </c>
      <c r="K1471" s="69">
        <v>389.5138592007836</v>
      </c>
      <c r="L1471" s="69">
        <v>425.64744290568262</v>
      </c>
      <c r="M1471" s="265">
        <v>409.07056497410008</v>
      </c>
      <c r="N1471" s="70">
        <v>428.16232991422686</v>
      </c>
      <c r="O1471" s="70">
        <v>446.40865237587957</v>
      </c>
      <c r="P1471" s="70">
        <v>479.08908428459517</v>
      </c>
      <c r="Q1471" s="70">
        <v>498.5436360488381</v>
      </c>
      <c r="R1471" s="70">
        <v>514.64658853056255</v>
      </c>
      <c r="S1471" s="70">
        <v>525.81324195824254</v>
      </c>
      <c r="T1471" s="265">
        <v>530.34552126160031</v>
      </c>
      <c r="U1471" s="70">
        <v>432.57147765961776</v>
      </c>
      <c r="V1471" s="70">
        <v>449.61921285649066</v>
      </c>
      <c r="W1471" s="70">
        <v>481.03011146597726</v>
      </c>
      <c r="X1471" s="70">
        <v>499.05200617040333</v>
      </c>
      <c r="Y1471" s="70">
        <v>513.61235144989519</v>
      </c>
      <c r="Z1471" s="70">
        <v>523.15975023268845</v>
      </c>
      <c r="AA1471" s="70">
        <v>526.04045677267084</v>
      </c>
      <c r="BJ1471" s="275"/>
    </row>
    <row r="1472" spans="1:62" x14ac:dyDescent="0.25">
      <c r="A1472" t="str">
        <f t="shared" si="32"/>
        <v>66. Ondersteunende activiteiten voor verzekeringen en pensioenfondsen</v>
      </c>
      <c r="B1472" s="275">
        <v>66</v>
      </c>
      <c r="C1472" s="5" t="s">
        <v>19</v>
      </c>
      <c r="D1472" s="270"/>
      <c r="E1472" s="70">
        <v>2133.511471269258</v>
      </c>
      <c r="F1472" s="70">
        <v>2093.8639022628199</v>
      </c>
      <c r="G1472" s="70">
        <v>2272.5149563849473</v>
      </c>
      <c r="H1472" s="70">
        <v>2338.4970851310468</v>
      </c>
      <c r="I1472" s="70">
        <v>2227.9034507262322</v>
      </c>
      <c r="J1472" s="70">
        <v>2357.7148984258602</v>
      </c>
      <c r="K1472" s="69">
        <v>2541.6716776584917</v>
      </c>
      <c r="L1472" s="69">
        <v>2647.723154003837</v>
      </c>
      <c r="M1472" s="265">
        <v>2384.4670041630679</v>
      </c>
      <c r="N1472" s="70">
        <v>2413.8399607055194</v>
      </c>
      <c r="O1472" s="70">
        <v>2458.1378442554674</v>
      </c>
      <c r="P1472" s="70">
        <v>2502.1685128209961</v>
      </c>
      <c r="Q1472" s="70">
        <v>2547.0002433329732</v>
      </c>
      <c r="R1472" s="70">
        <v>2592.7263109719802</v>
      </c>
      <c r="S1472" s="70">
        <v>2639.4248973059639</v>
      </c>
      <c r="T1472" s="265">
        <v>2687.5252381242344</v>
      </c>
      <c r="U1472" s="70">
        <v>2436.6719477540782</v>
      </c>
      <c r="V1472" s="70">
        <v>2473.8789653414701</v>
      </c>
      <c r="W1472" s="70">
        <v>2510.5808319866846</v>
      </c>
      <c r="X1472" s="70">
        <v>2547.8398092135176</v>
      </c>
      <c r="Y1472" s="70">
        <v>2585.742085995867</v>
      </c>
      <c r="Z1472" s="70">
        <v>2624.3579190306568</v>
      </c>
      <c r="AA1472" s="70">
        <v>2664.1014980585619</v>
      </c>
      <c r="BJ1472" s="275"/>
    </row>
    <row r="1473" spans="1:62" x14ac:dyDescent="0.25">
      <c r="A1473" t="str">
        <f t="shared" si="32"/>
        <v>66. Ondersteunende activiteiten voor verzekeringen en pensioenfondsen</v>
      </c>
      <c r="B1473" s="275">
        <v>66</v>
      </c>
      <c r="C1473" s="5" t="s">
        <v>20</v>
      </c>
      <c r="D1473" s="270"/>
      <c r="E1473" s="267">
        <v>9.8567553522482212E-2</v>
      </c>
      <c r="F1473" s="267">
        <v>0.10511453811486619</v>
      </c>
      <c r="G1473" s="267">
        <v>0.11297836130980378</v>
      </c>
      <c r="H1473" s="267">
        <v>0.12333227488718461</v>
      </c>
      <c r="I1473" s="267">
        <v>0.13199279768391742</v>
      </c>
      <c r="J1473" s="267">
        <v>0.14468970965160252</v>
      </c>
      <c r="K1473" s="333">
        <v>0.15325105229941507</v>
      </c>
      <c r="L1473" s="333">
        <v>0.1607597993249508</v>
      </c>
      <c r="M1473" s="268">
        <v>0.17155639573116305</v>
      </c>
      <c r="N1473" s="267">
        <v>0.17737809336335753</v>
      </c>
      <c r="O1473" s="267">
        <v>0.18160440164863495</v>
      </c>
      <c r="P1473" s="267">
        <v>0.1914695520424643</v>
      </c>
      <c r="Q1473" s="267">
        <v>0.19573756906927109</v>
      </c>
      <c r="R1473" s="267">
        <v>0.19849630342881355</v>
      </c>
      <c r="S1473" s="267">
        <v>0.19921507995735555</v>
      </c>
      <c r="T1473" s="268">
        <v>0.19733601520771443</v>
      </c>
      <c r="U1473" s="267">
        <v>0.17752552946584632</v>
      </c>
      <c r="V1473" s="267">
        <v>0.18174664935332824</v>
      </c>
      <c r="W1473" s="267">
        <v>0.19160112486214045</v>
      </c>
      <c r="X1473" s="267">
        <v>0.19587259935484472</v>
      </c>
      <c r="Y1473" s="267">
        <v>0.19863247546287419</v>
      </c>
      <c r="Z1473" s="267">
        <v>0.19934771337361057</v>
      </c>
      <c r="AA1473" s="267">
        <v>0.19745511090925691</v>
      </c>
      <c r="BJ1473" s="275"/>
    </row>
    <row r="1474" spans="1:62" x14ac:dyDescent="0.25">
      <c r="A1474" t="str">
        <f t="shared" si="32"/>
        <v>66. Ondersteunende activiteiten voor verzekeringen en pensioenfondsen</v>
      </c>
      <c r="B1474" s="275">
        <v>66</v>
      </c>
      <c r="C1474" s="5" t="s">
        <v>29</v>
      </c>
      <c r="D1474" s="270"/>
      <c r="E1474" s="70">
        <v>2133.511471269258</v>
      </c>
      <c r="F1474" s="70">
        <v>2093.8639022628199</v>
      </c>
      <c r="G1474" s="70">
        <v>2272.5149563849473</v>
      </c>
      <c r="H1474" s="70">
        <v>2338.4970851310468</v>
      </c>
      <c r="I1474" s="70">
        <v>2227.9034507262322</v>
      </c>
      <c r="J1474" s="70">
        <v>2357.7148984258602</v>
      </c>
      <c r="K1474" s="69">
        <v>2535.6716776584917</v>
      </c>
      <c r="L1474" s="69">
        <v>2417.723154003837</v>
      </c>
      <c r="M1474" s="265">
        <v>2384.4670041630679</v>
      </c>
      <c r="N1474" s="70">
        <v>2413.8399607055194</v>
      </c>
      <c r="O1474" s="70">
        <v>2458.1378442554674</v>
      </c>
      <c r="P1474" s="70">
        <v>2502.1685128209961</v>
      </c>
      <c r="Q1474" s="70">
        <v>2547.0002433329732</v>
      </c>
      <c r="R1474" s="70">
        <v>2592.7263109719802</v>
      </c>
      <c r="S1474" s="70">
        <v>2639.4248973059639</v>
      </c>
      <c r="T1474" s="265">
        <v>2687.5252381242344</v>
      </c>
      <c r="U1474" s="70">
        <v>2436.6719477540782</v>
      </c>
      <c r="V1474" s="70">
        <v>2473.8789653414701</v>
      </c>
      <c r="W1474" s="70">
        <v>2510.5808319866846</v>
      </c>
      <c r="X1474" s="70">
        <v>2547.8398092135176</v>
      </c>
      <c r="Y1474" s="70">
        <v>2585.742085995867</v>
      </c>
      <c r="Z1474" s="70">
        <v>2624.3579190306568</v>
      </c>
      <c r="AA1474" s="70">
        <v>2664.1014980585619</v>
      </c>
      <c r="BJ1474" s="275"/>
    </row>
    <row r="1475" spans="1:62" x14ac:dyDescent="0.25">
      <c r="A1475" t="str">
        <f t="shared" ref="A1475:A1538" si="33">VLOOKUP(B1475,$AU$3:$AV$70,2)</f>
        <v>68. Exploitatie van en handel in onroerend goed</v>
      </c>
      <c r="B1475" s="275">
        <v>68</v>
      </c>
      <c r="C1475" s="5" t="s">
        <v>25</v>
      </c>
      <c r="D1475" s="70">
        <v>8783</v>
      </c>
      <c r="E1475" s="70">
        <v>9005</v>
      </c>
      <c r="F1475" s="70">
        <v>9301</v>
      </c>
      <c r="G1475" s="70">
        <v>9601</v>
      </c>
      <c r="H1475" s="70">
        <v>9832</v>
      </c>
      <c r="I1475" s="70">
        <v>10117</v>
      </c>
      <c r="J1475" s="70">
        <v>10314</v>
      </c>
      <c r="K1475" s="69">
        <v>10516</v>
      </c>
      <c r="L1475" s="69">
        <v>10657</v>
      </c>
      <c r="M1475" s="265">
        <v>10667.568805515129</v>
      </c>
      <c r="N1475" s="70">
        <v>10900.482908156066</v>
      </c>
      <c r="O1475" s="70">
        <v>11138.482422496521</v>
      </c>
      <c r="P1475" s="70">
        <v>11381.678382655347</v>
      </c>
      <c r="Q1475" s="70">
        <v>11630.184247053741</v>
      </c>
      <c r="R1475" s="70">
        <v>11884.11595134711</v>
      </c>
      <c r="S1475" s="70">
        <v>12143.59196251263</v>
      </c>
      <c r="T1475" s="265">
        <v>12408.733334117753</v>
      </c>
      <c r="U1475" s="70">
        <v>10811.383809577215</v>
      </c>
      <c r="V1475" s="70">
        <v>10957.137657978661</v>
      </c>
      <c r="W1475" s="70">
        <v>11104.856489281292</v>
      </c>
      <c r="X1475" s="70">
        <v>11254.566794434331</v>
      </c>
      <c r="Y1475" s="70">
        <v>11406.295421525239</v>
      </c>
      <c r="Z1475" s="70">
        <v>11560.069580594349</v>
      </c>
      <c r="AA1475" s="70">
        <v>11715.916848514627</v>
      </c>
      <c r="BJ1475" s="275"/>
    </row>
    <row r="1476" spans="1:62" x14ac:dyDescent="0.25">
      <c r="A1476" t="str">
        <f t="shared" si="33"/>
        <v>68. Exploitatie van en handel in onroerend goed</v>
      </c>
      <c r="B1476" s="275">
        <v>68</v>
      </c>
      <c r="C1476" s="5" t="s">
        <v>154</v>
      </c>
      <c r="D1476" s="266"/>
      <c r="E1476" s="70">
        <v>222</v>
      </c>
      <c r="F1476" s="70">
        <v>296</v>
      </c>
      <c r="G1476" s="70">
        <v>300</v>
      </c>
      <c r="H1476" s="70">
        <v>231</v>
      </c>
      <c r="I1476" s="70">
        <v>285</v>
      </c>
      <c r="J1476" s="70">
        <v>197</v>
      </c>
      <c r="K1476" s="69">
        <v>202</v>
      </c>
      <c r="L1476" s="69">
        <v>141</v>
      </c>
      <c r="M1476" s="265">
        <v>10.568805515129498</v>
      </c>
      <c r="N1476" s="70">
        <v>232.91410264093611</v>
      </c>
      <c r="O1476" s="70">
        <v>237.99951434045579</v>
      </c>
      <c r="P1476" s="70">
        <v>243.19596015882598</v>
      </c>
      <c r="Q1476" s="70">
        <v>248.5058643983939</v>
      </c>
      <c r="R1476" s="70">
        <v>253.93170429336897</v>
      </c>
      <c r="S1476" s="70">
        <v>259.47601116551959</v>
      </c>
      <c r="T1476" s="265">
        <v>265.14137160512291</v>
      </c>
      <c r="U1476" s="70">
        <v>143.81500406208579</v>
      </c>
      <c r="V1476" s="70">
        <v>145.75384840144579</v>
      </c>
      <c r="W1476" s="70">
        <v>147.71883130263086</v>
      </c>
      <c r="X1476" s="70">
        <v>149.71030515303937</v>
      </c>
      <c r="Y1476" s="70">
        <v>151.72862709090805</v>
      </c>
      <c r="Z1476" s="70">
        <v>153.77415906910937</v>
      </c>
      <c r="AA1476" s="70">
        <v>155.84726792027868</v>
      </c>
      <c r="BJ1476" s="275"/>
    </row>
    <row r="1477" spans="1:62" x14ac:dyDescent="0.25">
      <c r="A1477" t="str">
        <f t="shared" si="33"/>
        <v>68. Exploitatie van en handel in onroerend goed</v>
      </c>
      <c r="B1477" s="275">
        <v>68</v>
      </c>
      <c r="C1477" s="5" t="s">
        <v>155</v>
      </c>
      <c r="D1477" s="266"/>
      <c r="E1477" s="267">
        <v>1.0252761015598315</v>
      </c>
      <c r="F1477" s="267">
        <v>1.0328706274292061</v>
      </c>
      <c r="G1477" s="267">
        <v>1.0322545962799698</v>
      </c>
      <c r="H1477" s="267">
        <v>1.0240599937506509</v>
      </c>
      <c r="I1477" s="267">
        <v>1.0289869812855981</v>
      </c>
      <c r="J1477" s="267">
        <v>1.0194721755461105</v>
      </c>
      <c r="K1477" s="333">
        <v>1.0195850300562344</v>
      </c>
      <c r="L1477" s="333">
        <v>1.0134081399771777</v>
      </c>
      <c r="M1477" s="268">
        <v>1.0009917242671604</v>
      </c>
      <c r="N1477" s="267">
        <v>1.0218338505133915</v>
      </c>
      <c r="O1477" s="267">
        <v>1.0218338505133913</v>
      </c>
      <c r="P1477" s="267">
        <v>1.0218338505133913</v>
      </c>
      <c r="Q1477" s="267">
        <v>1.0218338505133913</v>
      </c>
      <c r="R1477" s="267">
        <v>1.0218338505133913</v>
      </c>
      <c r="S1477" s="267">
        <v>1.021833850513391</v>
      </c>
      <c r="T1477" s="268">
        <v>1.0218338505133915</v>
      </c>
      <c r="U1477" s="267">
        <v>1.0134815164245985</v>
      </c>
      <c r="V1477" s="267">
        <v>1.0134815164245978</v>
      </c>
      <c r="W1477" s="267">
        <v>1.0134815164245989</v>
      </c>
      <c r="X1477" s="267">
        <v>1.0134815164245972</v>
      </c>
      <c r="Y1477" s="267">
        <v>1.0134815164245985</v>
      </c>
      <c r="Z1477" s="267">
        <v>1.0134815164245981</v>
      </c>
      <c r="AA1477" s="267">
        <v>1.0134815164245981</v>
      </c>
      <c r="BJ1477" s="275"/>
    </row>
    <row r="1478" spans="1:62" x14ac:dyDescent="0.25">
      <c r="A1478" t="str">
        <f t="shared" si="33"/>
        <v>68. Exploitatie van en handel in onroerend goed</v>
      </c>
      <c r="B1478" s="275">
        <v>68</v>
      </c>
      <c r="C1478" s="5" t="s">
        <v>8</v>
      </c>
      <c r="D1478" s="70">
        <v>16</v>
      </c>
      <c r="E1478" s="70">
        <v>16</v>
      </c>
      <c r="F1478" s="70">
        <v>8</v>
      </c>
      <c r="G1478" s="70">
        <v>11</v>
      </c>
      <c r="H1478" s="70">
        <v>21</v>
      </c>
      <c r="I1478" s="70">
        <v>10</v>
      </c>
      <c r="J1478" s="70">
        <v>26</v>
      </c>
      <c r="K1478" s="69">
        <v>23</v>
      </c>
      <c r="L1478" s="69">
        <v>23</v>
      </c>
      <c r="M1478" s="265">
        <v>17.993777130481114</v>
      </c>
      <c r="N1478" s="70">
        <v>18.851530367348669</v>
      </c>
      <c r="O1478" s="70">
        <v>19.335981978338676</v>
      </c>
      <c r="P1478" s="70">
        <v>20.271719047989794</v>
      </c>
      <c r="Q1478" s="70">
        <v>21.101890851912124</v>
      </c>
      <c r="R1478" s="70">
        <v>21.821720042559548</v>
      </c>
      <c r="S1478" s="70">
        <v>22.568525285396056</v>
      </c>
      <c r="T1478" s="265">
        <v>22.869579574551828</v>
      </c>
      <c r="U1478" s="70">
        <v>18.697440463560433</v>
      </c>
      <c r="V1478" s="70">
        <v>19.021174362222034</v>
      </c>
      <c r="W1478" s="70">
        <v>19.778676153950311</v>
      </c>
      <c r="X1478" s="70">
        <v>20.420367815056011</v>
      </c>
      <c r="Y1478" s="70">
        <v>20.944341710418772</v>
      </c>
      <c r="Z1478" s="70">
        <v>21.484065294351318</v>
      </c>
      <c r="AA1478" s="70">
        <v>21.592702932800044</v>
      </c>
      <c r="BJ1478" s="275"/>
    </row>
    <row r="1479" spans="1:62" x14ac:dyDescent="0.25">
      <c r="A1479" t="str">
        <f t="shared" si="33"/>
        <v>68. Exploitatie van en handel in onroerend goed</v>
      </c>
      <c r="B1479" s="275">
        <v>68</v>
      </c>
      <c r="C1479" s="5" t="s">
        <v>9</v>
      </c>
      <c r="D1479" s="70">
        <v>467</v>
      </c>
      <c r="E1479" s="70">
        <v>475</v>
      </c>
      <c r="F1479" s="70">
        <v>452</v>
      </c>
      <c r="G1479" s="70">
        <v>461</v>
      </c>
      <c r="H1479" s="70">
        <v>497</v>
      </c>
      <c r="I1479" s="70">
        <v>542</v>
      </c>
      <c r="J1479" s="70">
        <v>553</v>
      </c>
      <c r="K1479" s="69">
        <v>550</v>
      </c>
      <c r="L1479" s="69">
        <v>581</v>
      </c>
      <c r="M1479" s="265">
        <v>534.90592015157495</v>
      </c>
      <c r="N1479" s="70">
        <v>560.4045845566377</v>
      </c>
      <c r="O1479" s="70">
        <v>574.80600971970432</v>
      </c>
      <c r="P1479" s="70">
        <v>602.62292079024201</v>
      </c>
      <c r="Q1479" s="70">
        <v>627.30166441593315</v>
      </c>
      <c r="R1479" s="70">
        <v>648.70022308336092</v>
      </c>
      <c r="S1479" s="70">
        <v>670.90070621131906</v>
      </c>
      <c r="T1479" s="265">
        <v>679.85022917076799</v>
      </c>
      <c r="U1479" s="70">
        <v>555.82391196220556</v>
      </c>
      <c r="V1479" s="70">
        <v>565.44763785878229</v>
      </c>
      <c r="W1479" s="70">
        <v>587.96610021288654</v>
      </c>
      <c r="X1479" s="70">
        <v>607.04184322939227</v>
      </c>
      <c r="Y1479" s="70">
        <v>622.61815811881263</v>
      </c>
      <c r="Z1479" s="70">
        <v>638.66266829571657</v>
      </c>
      <c r="AA1479" s="70">
        <v>641.89216900232861</v>
      </c>
      <c r="BJ1479" s="275"/>
    </row>
    <row r="1480" spans="1:62" x14ac:dyDescent="0.25">
      <c r="A1480" t="str">
        <f t="shared" si="33"/>
        <v>68. Exploitatie van en handel in onroerend goed</v>
      </c>
      <c r="B1480" s="275">
        <v>68</v>
      </c>
      <c r="C1480" s="5" t="s">
        <v>10</v>
      </c>
      <c r="D1480" s="70">
        <v>937</v>
      </c>
      <c r="E1480" s="70">
        <v>1006</v>
      </c>
      <c r="F1480" s="70">
        <v>1090</v>
      </c>
      <c r="G1480" s="70">
        <v>1174</v>
      </c>
      <c r="H1480" s="70">
        <v>1195</v>
      </c>
      <c r="I1480" s="70">
        <v>1267</v>
      </c>
      <c r="J1480" s="70">
        <v>1281</v>
      </c>
      <c r="K1480" s="69">
        <v>1330</v>
      </c>
      <c r="L1480" s="69">
        <v>1321</v>
      </c>
      <c r="M1480" s="265">
        <v>1238.6495542872096</v>
      </c>
      <c r="N1480" s="70">
        <v>1297.6952819757355</v>
      </c>
      <c r="O1480" s="70">
        <v>1331.0437983920021</v>
      </c>
      <c r="P1480" s="70">
        <v>1395.4577508294792</v>
      </c>
      <c r="Q1480" s="70">
        <v>1452.6048371501329</v>
      </c>
      <c r="R1480" s="70">
        <v>1502.1561959167127</v>
      </c>
      <c r="S1480" s="70">
        <v>1553.5645230550881</v>
      </c>
      <c r="T1480" s="265">
        <v>1574.2883965572983</v>
      </c>
      <c r="U1480" s="70">
        <v>1287.0880932091179</v>
      </c>
      <c r="V1480" s="70">
        <v>1309.3731780124401</v>
      </c>
      <c r="W1480" s="70">
        <v>1361.5178305716056</v>
      </c>
      <c r="X1480" s="70">
        <v>1405.6903844636934</v>
      </c>
      <c r="Y1480" s="70">
        <v>1441.7595225464249</v>
      </c>
      <c r="Z1480" s="70">
        <v>1478.9128323728464</v>
      </c>
      <c r="AA1480" s="70">
        <v>1486.3911934455409</v>
      </c>
      <c r="BJ1480" s="275"/>
    </row>
    <row r="1481" spans="1:62" x14ac:dyDescent="0.25">
      <c r="A1481" t="str">
        <f t="shared" si="33"/>
        <v>68. Exploitatie van en handel in onroerend goed</v>
      </c>
      <c r="B1481" s="275">
        <v>68</v>
      </c>
      <c r="C1481" s="5" t="s">
        <v>11</v>
      </c>
      <c r="D1481" s="70">
        <v>1077</v>
      </c>
      <c r="E1481" s="70">
        <v>1078</v>
      </c>
      <c r="F1481" s="70">
        <v>1128</v>
      </c>
      <c r="G1481" s="70">
        <v>1145</v>
      </c>
      <c r="H1481" s="70">
        <v>1167</v>
      </c>
      <c r="I1481" s="70">
        <v>1190</v>
      </c>
      <c r="J1481" s="70">
        <v>1274</v>
      </c>
      <c r="K1481" s="69">
        <v>1359</v>
      </c>
      <c r="L1481" s="69">
        <v>1401</v>
      </c>
      <c r="M1481" s="265">
        <v>1417.5420140903161</v>
      </c>
      <c r="N1481" s="70">
        <v>1425.6712467519096</v>
      </c>
      <c r="O1481" s="70">
        <v>1423.5040580695611</v>
      </c>
      <c r="P1481" s="70">
        <v>1426.2242751155234</v>
      </c>
      <c r="Q1481" s="70">
        <v>1406.5960218916664</v>
      </c>
      <c r="R1481" s="70">
        <v>1450.3765450602432</v>
      </c>
      <c r="S1481" s="70">
        <v>1507.3473079188309</v>
      </c>
      <c r="T1481" s="265">
        <v>1562.6023124512444</v>
      </c>
      <c r="U1481" s="70">
        <v>1414.0179994576692</v>
      </c>
      <c r="V1481" s="70">
        <v>1400.3280994057966</v>
      </c>
      <c r="W1481" s="70">
        <v>1391.5360603426311</v>
      </c>
      <c r="X1481" s="70">
        <v>1361.1675055943965</v>
      </c>
      <c r="Y1481" s="70">
        <v>1392.0617581598892</v>
      </c>
      <c r="Z1481" s="70">
        <v>1434.9164411530378</v>
      </c>
      <c r="AA1481" s="70">
        <v>1475.3575781695281</v>
      </c>
      <c r="BJ1481" s="275"/>
    </row>
    <row r="1482" spans="1:62" x14ac:dyDescent="0.25">
      <c r="A1482" t="str">
        <f t="shared" si="33"/>
        <v>68. Exploitatie van en handel in onroerend goed</v>
      </c>
      <c r="B1482" s="275">
        <v>68</v>
      </c>
      <c r="C1482" s="5" t="s">
        <v>12</v>
      </c>
      <c r="D1482" s="70">
        <v>1010</v>
      </c>
      <c r="E1482" s="70">
        <v>1070</v>
      </c>
      <c r="F1482" s="70">
        <v>1121</v>
      </c>
      <c r="G1482" s="70">
        <v>1139</v>
      </c>
      <c r="H1482" s="70">
        <v>1180</v>
      </c>
      <c r="I1482" s="70">
        <v>1204</v>
      </c>
      <c r="J1482" s="70">
        <v>1188</v>
      </c>
      <c r="K1482" s="69">
        <v>1185</v>
      </c>
      <c r="L1482" s="69">
        <v>1237</v>
      </c>
      <c r="M1482" s="265">
        <v>1278.1283343125895</v>
      </c>
      <c r="N1482" s="70">
        <v>1325.4996462109411</v>
      </c>
      <c r="O1482" s="70">
        <v>1388.896488863179</v>
      </c>
      <c r="P1482" s="70">
        <v>1441.247482586404</v>
      </c>
      <c r="Q1482" s="70">
        <v>1528.8407555606736</v>
      </c>
      <c r="R1482" s="70">
        <v>1546.8922225987426</v>
      </c>
      <c r="S1482" s="70">
        <v>1555.7632448717468</v>
      </c>
      <c r="T1482" s="265">
        <v>1553.398300986976</v>
      </c>
      <c r="U1482" s="70">
        <v>1314.6651882663659</v>
      </c>
      <c r="V1482" s="70">
        <v>1366.2839733373773</v>
      </c>
      <c r="W1482" s="70">
        <v>1406.1938777017185</v>
      </c>
      <c r="X1482" s="70">
        <v>1479.4641285128346</v>
      </c>
      <c r="Y1482" s="70">
        <v>1484.6968633136726</v>
      </c>
      <c r="Z1482" s="70">
        <v>1481.0059014801923</v>
      </c>
      <c r="AA1482" s="70">
        <v>1466.6674540380284</v>
      </c>
      <c r="BJ1482" s="275"/>
    </row>
    <row r="1483" spans="1:62" x14ac:dyDescent="0.25">
      <c r="A1483" t="str">
        <f t="shared" si="33"/>
        <v>68. Exploitatie van en handel in onroerend goed</v>
      </c>
      <c r="B1483" s="275">
        <v>68</v>
      </c>
      <c r="C1483" s="5" t="s">
        <v>13</v>
      </c>
      <c r="D1483" s="70">
        <v>1161</v>
      </c>
      <c r="E1483" s="70">
        <v>1114</v>
      </c>
      <c r="F1483" s="70">
        <v>1090</v>
      </c>
      <c r="G1483" s="70">
        <v>1106</v>
      </c>
      <c r="H1483" s="70">
        <v>1126</v>
      </c>
      <c r="I1483" s="70">
        <v>1128</v>
      </c>
      <c r="J1483" s="70">
        <v>1150</v>
      </c>
      <c r="K1483" s="69">
        <v>1227</v>
      </c>
      <c r="L1483" s="69">
        <v>1204</v>
      </c>
      <c r="M1483" s="265">
        <v>1216.0536301779812</v>
      </c>
      <c r="N1483" s="70">
        <v>1268.5445832878149</v>
      </c>
      <c r="O1483" s="70">
        <v>1270.8719010386903</v>
      </c>
      <c r="P1483" s="70">
        <v>1290.0451797257767</v>
      </c>
      <c r="Q1483" s="70">
        <v>1349.8758134393674</v>
      </c>
      <c r="R1483" s="70">
        <v>1394.7570937430157</v>
      </c>
      <c r="S1483" s="70">
        <v>1446.4510211338625</v>
      </c>
      <c r="T1483" s="265">
        <v>1515.6328033041752</v>
      </c>
      <c r="U1483" s="70">
        <v>1258.1756684580455</v>
      </c>
      <c r="V1483" s="70">
        <v>1250.1809346319249</v>
      </c>
      <c r="W1483" s="70">
        <v>1258.6690735678328</v>
      </c>
      <c r="X1483" s="70">
        <v>1306.2791769952723</v>
      </c>
      <c r="Y1483" s="70">
        <v>1338.6785788384586</v>
      </c>
      <c r="Z1483" s="70">
        <v>1376.9463352233251</v>
      </c>
      <c r="AA1483" s="70">
        <v>1431.010516405408</v>
      </c>
      <c r="BJ1483" s="275"/>
    </row>
    <row r="1484" spans="1:62" x14ac:dyDescent="0.25">
      <c r="A1484" t="str">
        <f t="shared" si="33"/>
        <v>68. Exploitatie van en handel in onroerend goed</v>
      </c>
      <c r="B1484" s="275">
        <v>68</v>
      </c>
      <c r="C1484" s="5" t="s">
        <v>14</v>
      </c>
      <c r="D1484" s="70">
        <v>1189</v>
      </c>
      <c r="E1484" s="70">
        <v>1208</v>
      </c>
      <c r="F1484" s="70">
        <v>1225</v>
      </c>
      <c r="G1484" s="70">
        <v>1253</v>
      </c>
      <c r="H1484" s="70">
        <v>1237</v>
      </c>
      <c r="I1484" s="70">
        <v>1227</v>
      </c>
      <c r="J1484" s="70">
        <v>1213</v>
      </c>
      <c r="K1484" s="69">
        <v>1176</v>
      </c>
      <c r="L1484" s="69">
        <v>1157</v>
      </c>
      <c r="M1484" s="265">
        <v>1190.6131776637976</v>
      </c>
      <c r="N1484" s="70">
        <v>1182.5942156038243</v>
      </c>
      <c r="O1484" s="70">
        <v>1244.5271269707241</v>
      </c>
      <c r="P1484" s="70">
        <v>1298.6240337887909</v>
      </c>
      <c r="Q1484" s="70">
        <v>1313.8645750856897</v>
      </c>
      <c r="R1484" s="70">
        <v>1327.0180947634583</v>
      </c>
      <c r="S1484" s="70">
        <v>1384.2988288195168</v>
      </c>
      <c r="T1484" s="265">
        <v>1386.8385134938055</v>
      </c>
      <c r="U1484" s="70">
        <v>1172.9278476563984</v>
      </c>
      <c r="V1484" s="70">
        <v>1224.2650777780293</v>
      </c>
      <c r="W1484" s="70">
        <v>1267.039275220819</v>
      </c>
      <c r="X1484" s="70">
        <v>1271.4309855313722</v>
      </c>
      <c r="Y1484" s="70">
        <v>1273.663138305699</v>
      </c>
      <c r="Z1484" s="70">
        <v>1317.780672381698</v>
      </c>
      <c r="AA1484" s="70">
        <v>1309.4071948292276</v>
      </c>
      <c r="BJ1484" s="275"/>
    </row>
    <row r="1485" spans="1:62" x14ac:dyDescent="0.25">
      <c r="A1485" t="str">
        <f t="shared" si="33"/>
        <v>68. Exploitatie van en handel in onroerend goed</v>
      </c>
      <c r="B1485" s="275">
        <v>68</v>
      </c>
      <c r="C1485" s="5" t="s">
        <v>15</v>
      </c>
      <c r="D1485" s="70">
        <v>1164</v>
      </c>
      <c r="E1485" s="70">
        <v>1191</v>
      </c>
      <c r="F1485" s="70">
        <v>1230</v>
      </c>
      <c r="G1485" s="70">
        <v>1285</v>
      </c>
      <c r="H1485" s="70">
        <v>1269</v>
      </c>
      <c r="I1485" s="70">
        <v>1288</v>
      </c>
      <c r="J1485" s="70">
        <v>1283</v>
      </c>
      <c r="K1485" s="69">
        <v>1267</v>
      </c>
      <c r="L1485" s="69">
        <v>1287</v>
      </c>
      <c r="M1485" s="265">
        <v>1295.3461740048228</v>
      </c>
      <c r="N1485" s="70">
        <v>1278.7345994715677</v>
      </c>
      <c r="O1485" s="70">
        <v>1267.3019556182292</v>
      </c>
      <c r="P1485" s="70">
        <v>1266.6529517006329</v>
      </c>
      <c r="Q1485" s="70">
        <v>1250.3622792669869</v>
      </c>
      <c r="R1485" s="70">
        <v>1286.9505567102394</v>
      </c>
      <c r="S1485" s="70">
        <v>1278.1911404419216</v>
      </c>
      <c r="T1485" s="265">
        <v>1345.3532767734655</v>
      </c>
      <c r="U1485" s="70">
        <v>1268.282392803801</v>
      </c>
      <c r="V1485" s="70">
        <v>1246.6691112147187</v>
      </c>
      <c r="W1485" s="70">
        <v>1235.8457845545333</v>
      </c>
      <c r="X1485" s="70">
        <v>1209.9796091206704</v>
      </c>
      <c r="Y1485" s="70">
        <v>1235.206581863534</v>
      </c>
      <c r="Z1485" s="70">
        <v>1216.7716575475713</v>
      </c>
      <c r="AA1485" s="70">
        <v>1270.2382022520328</v>
      </c>
      <c r="BJ1485" s="275"/>
    </row>
    <row r="1486" spans="1:62" x14ac:dyDescent="0.25">
      <c r="A1486" t="str">
        <f t="shared" si="33"/>
        <v>68. Exploitatie van en handel in onroerend goed</v>
      </c>
      <c r="B1486" s="275">
        <v>68</v>
      </c>
      <c r="C1486" s="5" t="s">
        <v>16</v>
      </c>
      <c r="D1486" s="70">
        <v>989</v>
      </c>
      <c r="E1486" s="70">
        <v>1028</v>
      </c>
      <c r="F1486" s="70">
        <v>1084</v>
      </c>
      <c r="G1486" s="70">
        <v>1101</v>
      </c>
      <c r="H1486" s="70">
        <v>1177</v>
      </c>
      <c r="I1486" s="70">
        <v>1229</v>
      </c>
      <c r="J1486" s="70">
        <v>1266</v>
      </c>
      <c r="K1486" s="69">
        <v>1322</v>
      </c>
      <c r="L1486" s="69">
        <v>1319</v>
      </c>
      <c r="M1486" s="265">
        <v>1315.6500660751849</v>
      </c>
      <c r="N1486" s="70">
        <v>1309.0887425055694</v>
      </c>
      <c r="O1486" s="70">
        <v>1295.6570698606376</v>
      </c>
      <c r="P1486" s="70">
        <v>1279.0358458032333</v>
      </c>
      <c r="Q1486" s="70">
        <v>1316.7022498028227</v>
      </c>
      <c r="R1486" s="70">
        <v>1324.1480602576894</v>
      </c>
      <c r="S1486" s="70">
        <v>1307.8283950855769</v>
      </c>
      <c r="T1486" s="265">
        <v>1295.6128451674708</v>
      </c>
      <c r="U1486" s="70">
        <v>1298.3884251068152</v>
      </c>
      <c r="V1486" s="70">
        <v>1274.5625780513026</v>
      </c>
      <c r="W1486" s="70">
        <v>1247.9275054842776</v>
      </c>
      <c r="X1486" s="70">
        <v>1274.1770125045</v>
      </c>
      <c r="Y1486" s="70">
        <v>1270.9084982822601</v>
      </c>
      <c r="Z1486" s="70">
        <v>1244.9847864896574</v>
      </c>
      <c r="AA1486" s="70">
        <v>1223.2749268705902</v>
      </c>
      <c r="BJ1486" s="275"/>
    </row>
    <row r="1487" spans="1:62" x14ac:dyDescent="0.25">
      <c r="A1487" t="str">
        <f t="shared" si="33"/>
        <v>68. Exploitatie van en handel in onroerend goed</v>
      </c>
      <c r="B1487" s="275">
        <v>68</v>
      </c>
      <c r="C1487" s="5" t="s">
        <v>17</v>
      </c>
      <c r="D1487" s="70">
        <v>458</v>
      </c>
      <c r="E1487" s="70">
        <v>503</v>
      </c>
      <c r="F1487" s="70">
        <v>541</v>
      </c>
      <c r="G1487" s="70">
        <v>586</v>
      </c>
      <c r="H1487" s="70">
        <v>627</v>
      </c>
      <c r="I1487" s="70">
        <v>686</v>
      </c>
      <c r="J1487" s="70">
        <v>710</v>
      </c>
      <c r="K1487" s="69">
        <v>733</v>
      </c>
      <c r="L1487" s="69">
        <v>785</v>
      </c>
      <c r="M1487" s="265">
        <v>818.15026888252351</v>
      </c>
      <c r="N1487" s="70">
        <v>870.35120701092842</v>
      </c>
      <c r="O1487" s="70">
        <v>894.17186890375444</v>
      </c>
      <c r="P1487" s="70">
        <v>918.32032092874624</v>
      </c>
      <c r="Q1487" s="70">
        <v>904.2004231388413</v>
      </c>
      <c r="R1487" s="70">
        <v>897.95558615357572</v>
      </c>
      <c r="S1487" s="70">
        <v>901.44359658327357</v>
      </c>
      <c r="T1487" s="265">
        <v>894.92079043798776</v>
      </c>
      <c r="U1487" s="70">
        <v>863.23707191754988</v>
      </c>
      <c r="V1487" s="70">
        <v>879.61392637135521</v>
      </c>
      <c r="W1487" s="70">
        <v>895.98519939247387</v>
      </c>
      <c r="X1487" s="70">
        <v>874.99766483491862</v>
      </c>
      <c r="Y1487" s="70">
        <v>861.85179722312751</v>
      </c>
      <c r="Z1487" s="70">
        <v>858.1275401588598</v>
      </c>
      <c r="AA1487" s="70">
        <v>844.95470121438552</v>
      </c>
      <c r="BJ1487" s="275"/>
    </row>
    <row r="1488" spans="1:62" x14ac:dyDescent="0.25">
      <c r="A1488" t="str">
        <f t="shared" si="33"/>
        <v>68. Exploitatie van en handel in onroerend goed</v>
      </c>
      <c r="B1488" s="275">
        <v>68</v>
      </c>
      <c r="C1488" s="5" t="s">
        <v>156</v>
      </c>
      <c r="D1488" s="70">
        <v>315</v>
      </c>
      <c r="E1488" s="70">
        <v>316</v>
      </c>
      <c r="F1488" s="70">
        <v>332</v>
      </c>
      <c r="G1488" s="70">
        <v>340</v>
      </c>
      <c r="H1488" s="70">
        <v>336</v>
      </c>
      <c r="I1488" s="70">
        <v>346</v>
      </c>
      <c r="J1488" s="70">
        <v>370</v>
      </c>
      <c r="K1488" s="69">
        <v>344</v>
      </c>
      <c r="L1488" s="69">
        <v>342</v>
      </c>
      <c r="M1488" s="265">
        <v>344.53588873864845</v>
      </c>
      <c r="N1488" s="70">
        <v>363.04727041378828</v>
      </c>
      <c r="O1488" s="70">
        <v>428.36616308169812</v>
      </c>
      <c r="P1488" s="70">
        <v>443.17590233852314</v>
      </c>
      <c r="Q1488" s="70">
        <v>458.73373644971508</v>
      </c>
      <c r="R1488" s="70">
        <v>483.33965301751186</v>
      </c>
      <c r="S1488" s="70">
        <v>515.23467310609692</v>
      </c>
      <c r="T1488" s="265">
        <v>577.36628620000408</v>
      </c>
      <c r="U1488" s="70">
        <v>360.07977027568182</v>
      </c>
      <c r="V1488" s="70">
        <v>421.39196695471293</v>
      </c>
      <c r="W1488" s="70">
        <v>432.39710607855665</v>
      </c>
      <c r="X1488" s="70">
        <v>443.91811583222795</v>
      </c>
      <c r="Y1488" s="70">
        <v>463.9061831629395</v>
      </c>
      <c r="Z1488" s="70">
        <v>490.47668019709045</v>
      </c>
      <c r="AA1488" s="70">
        <v>545.13020935475583</v>
      </c>
      <c r="BJ1488" s="275"/>
    </row>
    <row r="1489" spans="1:62" x14ac:dyDescent="0.25">
      <c r="A1489" t="str">
        <f t="shared" si="33"/>
        <v>68. Exploitatie van en handel in onroerend goed</v>
      </c>
      <c r="B1489" s="275">
        <v>68</v>
      </c>
      <c r="C1489" s="5" t="s">
        <v>6</v>
      </c>
      <c r="D1489" s="70">
        <v>1762</v>
      </c>
      <c r="E1489" s="70">
        <v>1847</v>
      </c>
      <c r="F1489" s="70">
        <v>1957</v>
      </c>
      <c r="G1489" s="70">
        <v>2027</v>
      </c>
      <c r="H1489" s="70">
        <v>2140</v>
      </c>
      <c r="I1489" s="70">
        <v>2261</v>
      </c>
      <c r="J1489" s="70">
        <v>2346</v>
      </c>
      <c r="K1489" s="69">
        <v>2399</v>
      </c>
      <c r="L1489" s="69">
        <v>2446</v>
      </c>
      <c r="M1489" s="265">
        <v>2478.3362236963567</v>
      </c>
      <c r="N1489" s="70">
        <v>2542.4872199302863</v>
      </c>
      <c r="O1489" s="70">
        <v>2618.1951018460904</v>
      </c>
      <c r="P1489" s="70">
        <v>2640.5320690705025</v>
      </c>
      <c r="Q1489" s="70">
        <v>2679.6364093913794</v>
      </c>
      <c r="R1489" s="70">
        <v>2705.4432994287768</v>
      </c>
      <c r="S1489" s="70">
        <v>2724.5066647749472</v>
      </c>
      <c r="T1489" s="265">
        <v>2767.8999218054628</v>
      </c>
      <c r="U1489" s="70">
        <v>2521.7052673000471</v>
      </c>
      <c r="V1489" s="70">
        <v>2575.5684713773708</v>
      </c>
      <c r="W1489" s="70">
        <v>2576.309810955308</v>
      </c>
      <c r="X1489" s="70">
        <v>2593.0927931716469</v>
      </c>
      <c r="Y1489" s="70">
        <v>2596.6664786683273</v>
      </c>
      <c r="Z1489" s="70">
        <v>2593.5890068456079</v>
      </c>
      <c r="AA1489" s="70">
        <v>2613.3598374397316</v>
      </c>
      <c r="BJ1489" s="275"/>
    </row>
    <row r="1490" spans="1:62" x14ac:dyDescent="0.25">
      <c r="A1490" t="str">
        <f t="shared" si="33"/>
        <v>68. Exploitatie van en handel in onroerend goed</v>
      </c>
      <c r="B1490" s="275">
        <v>68</v>
      </c>
      <c r="C1490" s="5" t="s">
        <v>157</v>
      </c>
      <c r="D1490" s="267">
        <v>1.0229611528159568</v>
      </c>
      <c r="E1490" s="266"/>
      <c r="F1490" s="266"/>
      <c r="G1490" s="266"/>
      <c r="H1490" s="266"/>
      <c r="I1490" s="266"/>
      <c r="J1490" s="266"/>
      <c r="K1490" s="334"/>
      <c r="L1490" s="334"/>
      <c r="M1490" s="269"/>
      <c r="N1490" s="266"/>
      <c r="O1490" s="266"/>
      <c r="P1490" s="266"/>
      <c r="Q1490" s="266"/>
      <c r="R1490" s="266"/>
      <c r="S1490" s="266"/>
      <c r="T1490" s="269"/>
      <c r="U1490" s="266"/>
      <c r="V1490" s="266"/>
      <c r="W1490" s="266"/>
      <c r="X1490" s="266"/>
      <c r="Y1490" s="266"/>
      <c r="Z1490" s="266"/>
      <c r="AA1490" s="266"/>
      <c r="BJ1490" s="275"/>
    </row>
    <row r="1491" spans="1:62" x14ac:dyDescent="0.25">
      <c r="A1491" t="str">
        <f t="shared" si="33"/>
        <v>68. Exploitatie van en handel in onroerend goed</v>
      </c>
      <c r="B1491" s="275">
        <v>68</v>
      </c>
      <c r="C1491" s="5" t="s">
        <v>158</v>
      </c>
      <c r="D1491" s="266"/>
      <c r="E1491" s="267">
        <v>-1.1574743719373615E-3</v>
      </c>
      <c r="F1491" s="267">
        <v>-4.9547373066246569E-3</v>
      </c>
      <c r="G1491" s="267">
        <v>-4.6467217320065313E-3</v>
      </c>
      <c r="H1491" s="267">
        <v>-5.4942046734707262E-4</v>
      </c>
      <c r="I1491" s="267">
        <v>-3.0129142348206406E-3</v>
      </c>
      <c r="J1491" s="267">
        <v>1.7444886349231581E-3</v>
      </c>
      <c r="K1491" s="333">
        <v>1.6880613798612165E-3</v>
      </c>
      <c r="L1491" s="333">
        <v>4.7765064193895368E-3</v>
      </c>
      <c r="M1491" s="268">
        <v>1.0984714274398177E-2</v>
      </c>
      <c r="N1491" s="267">
        <v>5.6365115128265142E-4</v>
      </c>
      <c r="O1491" s="267">
        <v>5.6365115128276244E-4</v>
      </c>
      <c r="P1491" s="267">
        <v>5.6365115128276244E-4</v>
      </c>
      <c r="Q1491" s="267">
        <v>5.6365115128276244E-4</v>
      </c>
      <c r="R1491" s="267">
        <v>5.6365115128276244E-4</v>
      </c>
      <c r="S1491" s="267">
        <v>5.6365115128287346E-4</v>
      </c>
      <c r="T1491" s="268">
        <v>5.6365115128265142E-4</v>
      </c>
      <c r="U1491" s="267">
        <v>4.7398181956791463E-3</v>
      </c>
      <c r="V1491" s="267">
        <v>4.7398181956794794E-3</v>
      </c>
      <c r="W1491" s="267">
        <v>4.7398181956789243E-3</v>
      </c>
      <c r="X1491" s="267">
        <v>4.7398181956798124E-3</v>
      </c>
      <c r="Y1491" s="267">
        <v>4.7398181956791463E-3</v>
      </c>
      <c r="Z1491" s="267">
        <v>4.7398181956793684E-3</v>
      </c>
      <c r="AA1491" s="267">
        <v>4.7398181956793684E-3</v>
      </c>
      <c r="BJ1491" s="275"/>
    </row>
    <row r="1492" spans="1:62" x14ac:dyDescent="0.25">
      <c r="A1492" t="str">
        <f t="shared" si="33"/>
        <v>68. Exploitatie van en handel in onroerend goed</v>
      </c>
      <c r="B1492" s="275">
        <v>68</v>
      </c>
      <c r="C1492" s="5" t="s">
        <v>159</v>
      </c>
      <c r="D1492" s="270"/>
      <c r="E1492" s="70">
        <v>8.1770857633014149</v>
      </c>
      <c r="F1492" s="70">
        <v>8.1163295563464182</v>
      </c>
      <c r="G1492" s="70">
        <v>4.0606289027701541</v>
      </c>
      <c r="H1492" s="70">
        <v>5.6284350552202156</v>
      </c>
      <c r="I1492" s="70">
        <v>10.693460827212558</v>
      </c>
      <c r="J1492" s="70">
        <v>5.1396982321319893</v>
      </c>
      <c r="K1492" s="69">
        <v>13.361748294911562</v>
      </c>
      <c r="L1492" s="69">
        <v>11.891042342946303</v>
      </c>
      <c r="M1492" s="265">
        <v>12.033831123611501</v>
      </c>
      <c r="N1492" s="70">
        <v>9.2270107241831347</v>
      </c>
      <c r="O1492" s="70">
        <v>9.6668571365226956</v>
      </c>
      <c r="P1492" s="70">
        <v>9.9152785867573137</v>
      </c>
      <c r="Q1492" s="70">
        <v>10.395114249613259</v>
      </c>
      <c r="R1492" s="70">
        <v>10.820817206927869</v>
      </c>
      <c r="S1492" s="70">
        <v>11.189937687498492</v>
      </c>
      <c r="T1492" s="265">
        <v>11.572891190510138</v>
      </c>
      <c r="U1492" s="70">
        <v>9.3021557432396662</v>
      </c>
      <c r="V1492" s="70">
        <v>9.6659251657264527</v>
      </c>
      <c r="W1492" s="70">
        <v>9.8332843101061442</v>
      </c>
      <c r="X1492" s="70">
        <v>10.224886339593516</v>
      </c>
      <c r="Y1492" s="70">
        <v>10.556618567210784</v>
      </c>
      <c r="Z1492" s="70">
        <v>10.827494812076562</v>
      </c>
      <c r="AA1492" s="70">
        <v>11.106513097099956</v>
      </c>
      <c r="BJ1492" s="275"/>
    </row>
    <row r="1493" spans="1:62" x14ac:dyDescent="0.25">
      <c r="A1493" t="str">
        <f t="shared" si="33"/>
        <v>68. Exploitatie van en handel in onroerend goed</v>
      </c>
      <c r="B1493" s="275">
        <v>68</v>
      </c>
      <c r="C1493" s="5" t="s">
        <v>160</v>
      </c>
      <c r="D1493" s="270"/>
      <c r="E1493" s="70">
        <v>170.50608840054886</v>
      </c>
      <c r="F1493" s="70">
        <v>171.62326368259895</v>
      </c>
      <c r="G1493" s="70">
        <v>163.45230763874784</v>
      </c>
      <c r="H1493" s="70">
        <v>168.5957448685451</v>
      </c>
      <c r="I1493" s="70">
        <v>180.53721669879536</v>
      </c>
      <c r="J1493" s="70">
        <v>199.462157125516</v>
      </c>
      <c r="K1493" s="69">
        <v>203.4790778135787</v>
      </c>
      <c r="L1493" s="69">
        <v>204.07385778705395</v>
      </c>
      <c r="M1493" s="265">
        <v>219.1831712624479</v>
      </c>
      <c r="N1493" s="70">
        <v>196.21981819174013</v>
      </c>
      <c r="O1493" s="70">
        <v>205.57350657917814</v>
      </c>
      <c r="P1493" s="70">
        <v>210.85638889687269</v>
      </c>
      <c r="Q1493" s="70">
        <v>221.06048091995225</v>
      </c>
      <c r="R1493" s="70">
        <v>230.11339733946295</v>
      </c>
      <c r="S1493" s="70">
        <v>237.9630417967503</v>
      </c>
      <c r="T1493" s="265">
        <v>246.10685662292062</v>
      </c>
      <c r="U1493" s="70">
        <v>198.45367466732972</v>
      </c>
      <c r="V1493" s="70">
        <v>206.21438956146386</v>
      </c>
      <c r="W1493" s="70">
        <v>209.78485624769053</v>
      </c>
      <c r="X1493" s="70">
        <v>218.13935641991495</v>
      </c>
      <c r="Y1493" s="70">
        <v>225.2165846875742</v>
      </c>
      <c r="Z1493" s="70">
        <v>230.99550171041261</v>
      </c>
      <c r="AA1493" s="70">
        <v>236.94812231693291</v>
      </c>
      <c r="BJ1493" s="275"/>
    </row>
    <row r="1494" spans="1:62" x14ac:dyDescent="0.25">
      <c r="A1494" t="str">
        <f t="shared" si="33"/>
        <v>68. Exploitatie van en handel in onroerend goed</v>
      </c>
      <c r="B1494" s="275">
        <v>68</v>
      </c>
      <c r="C1494" s="5" t="s">
        <v>161</v>
      </c>
      <c r="D1494" s="270"/>
      <c r="E1494" s="70">
        <v>260.60874819261966</v>
      </c>
      <c r="F1494" s="70">
        <v>275.97974076814791</v>
      </c>
      <c r="G1494" s="70">
        <v>299.35951176488368</v>
      </c>
      <c r="H1494" s="70">
        <v>327.23965077826381</v>
      </c>
      <c r="I1494" s="70">
        <v>330.14929588485825</v>
      </c>
      <c r="J1494" s="70">
        <v>356.06876574233809</v>
      </c>
      <c r="K1494" s="69">
        <v>359.93094392851907</v>
      </c>
      <c r="L1494" s="69">
        <v>377.80642614529739</v>
      </c>
      <c r="M1494" s="265">
        <v>383.45088388318663</v>
      </c>
      <c r="N1494" s="70">
        <v>346.63871212222591</v>
      </c>
      <c r="O1494" s="70">
        <v>363.16278459407903</v>
      </c>
      <c r="P1494" s="70">
        <v>372.49543783866346</v>
      </c>
      <c r="Q1494" s="70">
        <v>390.52181942362955</v>
      </c>
      <c r="R1494" s="70">
        <v>406.51455307066055</v>
      </c>
      <c r="S1494" s="70">
        <v>420.38160620712102</v>
      </c>
      <c r="T1494" s="265">
        <v>434.76833589182093</v>
      </c>
      <c r="U1494" s="70">
        <v>351.81151957039657</v>
      </c>
      <c r="V1494" s="70">
        <v>365.56943513650953</v>
      </c>
      <c r="W1494" s="70">
        <v>371.89902975128552</v>
      </c>
      <c r="X1494" s="70">
        <v>386.70958645056817</v>
      </c>
      <c r="Y1494" s="70">
        <v>399.25584156711108</v>
      </c>
      <c r="Z1494" s="70">
        <v>409.50049731704428</v>
      </c>
      <c r="AA1494" s="70">
        <v>420.0530885175674</v>
      </c>
      <c r="BJ1494" s="275"/>
    </row>
    <row r="1495" spans="1:62" x14ac:dyDescent="0.25">
      <c r="A1495" t="str">
        <f t="shared" si="33"/>
        <v>68. Exploitatie van en handel in onroerend goed</v>
      </c>
      <c r="B1495" s="275">
        <v>68</v>
      </c>
      <c r="C1495" s="5" t="s">
        <v>162</v>
      </c>
      <c r="D1495" s="270"/>
      <c r="E1495" s="70">
        <v>230.93095311668694</v>
      </c>
      <c r="F1495" s="70">
        <v>227.051924242376</v>
      </c>
      <c r="G1495" s="70">
        <v>237.93053112790963</v>
      </c>
      <c r="H1495" s="70">
        <v>246.2077735486171</v>
      </c>
      <c r="I1495" s="70">
        <v>248.06350603207989</v>
      </c>
      <c r="J1495" s="70">
        <v>258.61381342371413</v>
      </c>
      <c r="K1495" s="69">
        <v>276.79701781302737</v>
      </c>
      <c r="L1495" s="69">
        <v>299.4618335496171</v>
      </c>
      <c r="M1495" s="265">
        <v>317.41442385756289</v>
      </c>
      <c r="N1495" s="70">
        <v>306.38993338305039</v>
      </c>
      <c r="O1495" s="70">
        <v>308.14699950799309</v>
      </c>
      <c r="P1495" s="70">
        <v>307.67857967322766</v>
      </c>
      <c r="Q1495" s="70">
        <v>308.26653199577993</v>
      </c>
      <c r="R1495" s="70">
        <v>304.02404807790992</v>
      </c>
      <c r="S1495" s="70">
        <v>313.48684455502439</v>
      </c>
      <c r="T1495" s="265">
        <v>325.80060179362408</v>
      </c>
      <c r="U1495" s="70">
        <v>312.30982562634176</v>
      </c>
      <c r="V1495" s="70">
        <v>311.53342225735082</v>
      </c>
      <c r="W1495" s="70">
        <v>308.51729274898685</v>
      </c>
      <c r="X1495" s="70">
        <v>306.58024950129339</v>
      </c>
      <c r="Y1495" s="70">
        <v>299.88951445169914</v>
      </c>
      <c r="Z1495" s="70">
        <v>306.69607012037005</v>
      </c>
      <c r="AA1495" s="70">
        <v>316.13772224766262</v>
      </c>
      <c r="BJ1495" s="275"/>
    </row>
    <row r="1496" spans="1:62" x14ac:dyDescent="0.25">
      <c r="A1496" t="str">
        <f t="shared" si="33"/>
        <v>68. Exploitatie van en handel in onroerend goed</v>
      </c>
      <c r="B1496" s="275">
        <v>68</v>
      </c>
      <c r="C1496" s="5" t="s">
        <v>163</v>
      </c>
      <c r="D1496" s="270"/>
      <c r="E1496" s="70">
        <v>174.85110540061086</v>
      </c>
      <c r="F1496" s="70">
        <v>181.17522844072977</v>
      </c>
      <c r="G1496" s="70">
        <v>190.15596871340679</v>
      </c>
      <c r="H1496" s="70">
        <v>197.87614671544296</v>
      </c>
      <c r="I1496" s="70">
        <v>202.09207043973913</v>
      </c>
      <c r="J1496" s="70">
        <v>211.93033069029519</v>
      </c>
      <c r="K1496" s="69">
        <v>209.04694520177603</v>
      </c>
      <c r="L1496" s="69">
        <v>212.17885624734998</v>
      </c>
      <c r="M1496" s="265">
        <v>229.16921149468106</v>
      </c>
      <c r="N1496" s="70">
        <v>223.4692768213022</v>
      </c>
      <c r="O1496" s="70">
        <v>231.75172587419377</v>
      </c>
      <c r="P1496" s="70">
        <v>242.83609526020618</v>
      </c>
      <c r="Q1496" s="70">
        <v>251.98919702169522</v>
      </c>
      <c r="R1496" s="70">
        <v>267.30409525255135</v>
      </c>
      <c r="S1496" s="70">
        <v>270.46023237608256</v>
      </c>
      <c r="T1496" s="265">
        <v>272.01125106395136</v>
      </c>
      <c r="U1496" s="70">
        <v>228.80695424956781</v>
      </c>
      <c r="V1496" s="70">
        <v>235.3476795011691</v>
      </c>
      <c r="W1496" s="70">
        <v>244.58832981545257</v>
      </c>
      <c r="X1496" s="70">
        <v>251.7328891033188</v>
      </c>
      <c r="Y1496" s="70">
        <v>264.84952416658007</v>
      </c>
      <c r="Z1496" s="70">
        <v>265.78627369323834</v>
      </c>
      <c r="AA1496" s="70">
        <v>265.12552804454396</v>
      </c>
      <c r="BJ1496" s="275"/>
    </row>
    <row r="1497" spans="1:62" x14ac:dyDescent="0.25">
      <c r="A1497" t="str">
        <f t="shared" si="33"/>
        <v>68. Exploitatie van en handel in onroerend goed</v>
      </c>
      <c r="B1497" s="275">
        <v>68</v>
      </c>
      <c r="C1497" s="5" t="s">
        <v>164</v>
      </c>
      <c r="D1497" s="270"/>
      <c r="E1497" s="70">
        <v>186.72102280805751</v>
      </c>
      <c r="F1497" s="70">
        <v>174.93196744405384</v>
      </c>
      <c r="G1497" s="70">
        <v>171.49897262626078</v>
      </c>
      <c r="H1497" s="70">
        <v>178.54800393691923</v>
      </c>
      <c r="I1497" s="70">
        <v>179.00282611996857</v>
      </c>
      <c r="J1497" s="70">
        <v>184.6871211860271</v>
      </c>
      <c r="K1497" s="69">
        <v>188.22428362470285</v>
      </c>
      <c r="L1497" s="69">
        <v>204.61664902655377</v>
      </c>
      <c r="M1497" s="265">
        <v>208.25581137558095</v>
      </c>
      <c r="N1497" s="70">
        <v>197.66815545926676</v>
      </c>
      <c r="O1497" s="70">
        <v>206.20050109109658</v>
      </c>
      <c r="P1497" s="70">
        <v>206.57880398462589</v>
      </c>
      <c r="Q1497" s="70">
        <v>209.69539895883614</v>
      </c>
      <c r="R1497" s="70">
        <v>219.42080145148242</v>
      </c>
      <c r="S1497" s="70">
        <v>226.71620329241458</v>
      </c>
      <c r="T1497" s="265">
        <v>235.11899328638717</v>
      </c>
      <c r="U1497" s="70">
        <v>202.74659855383479</v>
      </c>
      <c r="V1497" s="70">
        <v>209.7693973626242</v>
      </c>
      <c r="W1497" s="70">
        <v>208.43647499031661</v>
      </c>
      <c r="X1497" s="70">
        <v>209.85166035270657</v>
      </c>
      <c r="Y1497" s="70">
        <v>217.78945708071421</v>
      </c>
      <c r="Z1497" s="70">
        <v>223.19124887333757</v>
      </c>
      <c r="AA1497" s="70">
        <v>229.5714423522904</v>
      </c>
      <c r="BJ1497" s="275"/>
    </row>
    <row r="1498" spans="1:62" x14ac:dyDescent="0.25">
      <c r="A1498" t="str">
        <f t="shared" si="33"/>
        <v>68. Exploitatie van en handel in onroerend goed</v>
      </c>
      <c r="B1498" s="275">
        <v>68</v>
      </c>
      <c r="C1498" s="5" t="s">
        <v>165</v>
      </c>
      <c r="D1498" s="270"/>
      <c r="E1498" s="70">
        <v>168.24351714038158</v>
      </c>
      <c r="F1498" s="70">
        <v>166.34492378917946</v>
      </c>
      <c r="G1498" s="70">
        <v>169.06318964326553</v>
      </c>
      <c r="H1498" s="70">
        <v>178.06140960544417</v>
      </c>
      <c r="I1498" s="70">
        <v>172.74033872195318</v>
      </c>
      <c r="J1498" s="70">
        <v>177.18122629759969</v>
      </c>
      <c r="K1498" s="69">
        <v>175.09115235329239</v>
      </c>
      <c r="L1498" s="69">
        <v>173.38237836357669</v>
      </c>
      <c r="M1498" s="265">
        <v>177.76402894288634</v>
      </c>
      <c r="N1498" s="70">
        <v>170.52097653142346</v>
      </c>
      <c r="O1498" s="70">
        <v>169.37249164406649</v>
      </c>
      <c r="P1498" s="70">
        <v>178.24259380977591</v>
      </c>
      <c r="Q1498" s="70">
        <v>185.99041447143421</v>
      </c>
      <c r="R1498" s="70">
        <v>188.1731821692637</v>
      </c>
      <c r="S1498" s="70">
        <v>190.05704425172414</v>
      </c>
      <c r="T1498" s="265">
        <v>198.26085627977616</v>
      </c>
      <c r="U1498" s="70">
        <v>175.49317604660718</v>
      </c>
      <c r="V1498" s="70">
        <v>172.886406030404</v>
      </c>
      <c r="W1498" s="70">
        <v>180.45337549831947</v>
      </c>
      <c r="X1498" s="70">
        <v>186.75817700976455</v>
      </c>
      <c r="Y1498" s="70">
        <v>187.40550328259053</v>
      </c>
      <c r="Z1498" s="70">
        <v>187.73451659030215</v>
      </c>
      <c r="AA1498" s="70">
        <v>194.23732230385335</v>
      </c>
      <c r="BJ1498" s="275"/>
    </row>
    <row r="1499" spans="1:62" x14ac:dyDescent="0.25">
      <c r="A1499" t="str">
        <f t="shared" si="33"/>
        <v>68. Exploitatie van en handel in onroerend goed</v>
      </c>
      <c r="B1499" s="275">
        <v>68</v>
      </c>
      <c r="C1499" s="5" t="s">
        <v>166</v>
      </c>
      <c r="D1499" s="266"/>
      <c r="E1499" s="70">
        <v>139.18674779818599</v>
      </c>
      <c r="F1499" s="70">
        <v>137.89276622592104</v>
      </c>
      <c r="G1499" s="70">
        <v>142.78700563695065</v>
      </c>
      <c r="H1499" s="70">
        <v>154.43682256694234</v>
      </c>
      <c r="I1499" s="70">
        <v>149.38770021253896</v>
      </c>
      <c r="J1499" s="70">
        <v>157.7519303838188</v>
      </c>
      <c r="K1499" s="69">
        <v>157.06714318147564</v>
      </c>
      <c r="L1499" s="69">
        <v>159.02145457352327</v>
      </c>
      <c r="M1499" s="265">
        <v>169.52162257500342</v>
      </c>
      <c r="N1499" s="70">
        <v>157.12208328636004</v>
      </c>
      <c r="O1499" s="70">
        <v>155.10714299494586</v>
      </c>
      <c r="P1499" s="70">
        <v>153.72039337097942</v>
      </c>
      <c r="Q1499" s="70">
        <v>153.64167090308618</v>
      </c>
      <c r="R1499" s="70">
        <v>151.66565519216888</v>
      </c>
      <c r="S1499" s="70">
        <v>156.10371699457474</v>
      </c>
      <c r="T1499" s="265">
        <v>155.0412228443077</v>
      </c>
      <c r="U1499" s="70">
        <v>162.53166528932408</v>
      </c>
      <c r="V1499" s="70">
        <v>159.13587695420443</v>
      </c>
      <c r="W1499" s="70">
        <v>156.4239820804342</v>
      </c>
      <c r="X1499" s="70">
        <v>155.06594100898062</v>
      </c>
      <c r="Y1499" s="70">
        <v>151.82042050465481</v>
      </c>
      <c r="Z1499" s="70">
        <v>154.98573798687644</v>
      </c>
      <c r="AA1499" s="70">
        <v>152.67264284004588</v>
      </c>
      <c r="BJ1499" s="275"/>
    </row>
    <row r="1500" spans="1:62" x14ac:dyDescent="0.25">
      <c r="A1500" t="str">
        <f t="shared" si="33"/>
        <v>68. Exploitatie van en handel in onroerend goed</v>
      </c>
      <c r="B1500" s="275">
        <v>68</v>
      </c>
      <c r="C1500" s="5" t="s">
        <v>167</v>
      </c>
      <c r="D1500" s="266"/>
      <c r="E1500" s="70">
        <v>105.89675323081619</v>
      </c>
      <c r="F1500" s="70">
        <v>106.16907530200803</v>
      </c>
      <c r="G1500" s="70">
        <v>112.28649357877778</v>
      </c>
      <c r="H1500" s="70">
        <v>118.55857281622248</v>
      </c>
      <c r="I1500" s="70">
        <v>123.84292033767622</v>
      </c>
      <c r="J1500" s="70">
        <v>135.16116341578859</v>
      </c>
      <c r="K1500" s="69">
        <v>139.15885836310488</v>
      </c>
      <c r="L1500" s="69">
        <v>149.39730882568824</v>
      </c>
      <c r="M1500" s="265">
        <v>157.2469093234514</v>
      </c>
      <c r="N1500" s="70">
        <v>143.137068660897</v>
      </c>
      <c r="O1500" s="70">
        <v>142.42322487636247</v>
      </c>
      <c r="P1500" s="70">
        <v>140.9619166613721</v>
      </c>
      <c r="Q1500" s="70">
        <v>139.15359897076448</v>
      </c>
      <c r="R1500" s="70">
        <v>143.25154172508817</v>
      </c>
      <c r="S1500" s="70">
        <v>144.06161387861596</v>
      </c>
      <c r="T1500" s="265">
        <v>142.286104497742</v>
      </c>
      <c r="U1500" s="70">
        <v>148.63144310879827</v>
      </c>
      <c r="V1500" s="70">
        <v>146.68136331652653</v>
      </c>
      <c r="W1500" s="70">
        <v>143.98971291307578</v>
      </c>
      <c r="X1500" s="70">
        <v>140.98069906127486</v>
      </c>
      <c r="Y1500" s="70">
        <v>143.94615485374706</v>
      </c>
      <c r="Z1500" s="70">
        <v>143.5769047026624</v>
      </c>
      <c r="AA1500" s="70">
        <v>140.64825460502246</v>
      </c>
      <c r="BJ1500" s="275"/>
    </row>
    <row r="1501" spans="1:62" x14ac:dyDescent="0.25">
      <c r="A1501" t="str">
        <f t="shared" si="33"/>
        <v>68. Exploitatie van en handel in onroerend goed</v>
      </c>
      <c r="B1501" s="275">
        <v>68</v>
      </c>
      <c r="C1501" s="99" t="s">
        <v>168</v>
      </c>
      <c r="D1501" s="266"/>
      <c r="E1501" s="70">
        <v>90.003778242289528</v>
      </c>
      <c r="F1501" s="70">
        <v>96.936920970646256</v>
      </c>
      <c r="G1501" s="70">
        <v>104.42682379191139</v>
      </c>
      <c r="H1501" s="70">
        <v>115.51399218630316</v>
      </c>
      <c r="I1501" s="70">
        <v>122.05141859006724</v>
      </c>
      <c r="J1501" s="70">
        <v>136.79989918648496</v>
      </c>
      <c r="K1501" s="69">
        <v>141.54583813929133</v>
      </c>
      <c r="L1501" s="69">
        <v>148.394956067637</v>
      </c>
      <c r="M1501" s="265">
        <v>163.7957358170618</v>
      </c>
      <c r="N1501" s="70">
        <v>162.18677548727158</v>
      </c>
      <c r="O1501" s="70">
        <v>172.53487675236119</v>
      </c>
      <c r="P1501" s="70">
        <v>177.2569877010587</v>
      </c>
      <c r="Q1501" s="70">
        <v>182.04407842987061</v>
      </c>
      <c r="R1501" s="70">
        <v>179.24500742805765</v>
      </c>
      <c r="S1501" s="70">
        <v>178.00705639069238</v>
      </c>
      <c r="T1501" s="265">
        <v>178.69850536525689</v>
      </c>
      <c r="U1501" s="70">
        <v>165.60350767754289</v>
      </c>
      <c r="V1501" s="70">
        <v>174.72962181152138</v>
      </c>
      <c r="W1501" s="70">
        <v>178.04449518555163</v>
      </c>
      <c r="X1501" s="70">
        <v>181.35823881011544</v>
      </c>
      <c r="Y1501" s="70">
        <v>177.11010802971188</v>
      </c>
      <c r="Z1501" s="70">
        <v>174.4492254623193</v>
      </c>
      <c r="AA1501" s="70">
        <v>173.69539079796357</v>
      </c>
      <c r="AB1501" s="17"/>
      <c r="BJ1501" s="275"/>
    </row>
    <row r="1502" spans="1:62" x14ac:dyDescent="0.25">
      <c r="A1502" t="str">
        <f t="shared" si="33"/>
        <v>68. Exploitatie van en handel in onroerend goed</v>
      </c>
      <c r="B1502" s="275">
        <v>68</v>
      </c>
      <c r="C1502" s="99" t="s">
        <v>169</v>
      </c>
      <c r="D1502" s="266"/>
      <c r="E1502" s="70">
        <v>60.626634240922051</v>
      </c>
      <c r="F1502" s="70">
        <v>59.619164659087602</v>
      </c>
      <c r="G1502" s="70">
        <v>62.74011771133361</v>
      </c>
      <c r="H1502" s="70">
        <v>65.645010206651165</v>
      </c>
      <c r="I1502" s="70">
        <v>64.044982063054732</v>
      </c>
      <c r="J1502" s="70">
        <v>67.597144112624619</v>
      </c>
      <c r="K1502" s="69">
        <v>72.265085273058034</v>
      </c>
      <c r="L1502" s="69">
        <v>68.249423293413869</v>
      </c>
      <c r="M1502" s="265">
        <v>69.975831407190697</v>
      </c>
      <c r="N1502" s="70">
        <v>66.904263509960856</v>
      </c>
      <c r="O1502" s="70">
        <v>70.498926353536191</v>
      </c>
      <c r="P1502" s="70">
        <v>83.182982064631332</v>
      </c>
      <c r="Q1502" s="70">
        <v>86.058835437642472</v>
      </c>
      <c r="R1502" s="70">
        <v>89.07995883012893</v>
      </c>
      <c r="S1502" s="70">
        <v>93.858098872325769</v>
      </c>
      <c r="T1502" s="265">
        <v>100.05168537059868</v>
      </c>
      <c r="U1502" s="70">
        <v>68.343102934123053</v>
      </c>
      <c r="V1502" s="70">
        <v>71.426430769056267</v>
      </c>
      <c r="W1502" s="70">
        <v>83.588489659619967</v>
      </c>
      <c r="X1502" s="70">
        <v>85.771499849643632</v>
      </c>
      <c r="Y1502" s="70">
        <v>88.056839581253911</v>
      </c>
      <c r="Z1502" s="70">
        <v>92.021728545472286</v>
      </c>
      <c r="AA1502" s="70">
        <v>97.292326683924188</v>
      </c>
      <c r="BJ1502" s="275"/>
    </row>
    <row r="1503" spans="1:62" x14ac:dyDescent="0.25">
      <c r="A1503" t="str">
        <f t="shared" si="33"/>
        <v>68. Exploitatie van en handel in onroerend goed</v>
      </c>
      <c r="B1503" s="275">
        <v>68</v>
      </c>
      <c r="C1503" s="99" t="s">
        <v>26</v>
      </c>
      <c r="D1503" s="270"/>
      <c r="E1503" s="70">
        <v>256.52716571402777</v>
      </c>
      <c r="F1503" s="70">
        <v>262.72516093174193</v>
      </c>
      <c r="G1503" s="70">
        <v>279.45343508202279</v>
      </c>
      <c r="H1503" s="70">
        <v>299.7175752091768</v>
      </c>
      <c r="I1503" s="70">
        <v>309.93932099079819</v>
      </c>
      <c r="J1503" s="70">
        <v>339.55820671489818</v>
      </c>
      <c r="K1503" s="69">
        <v>352.96978177545429</v>
      </c>
      <c r="L1503" s="69">
        <v>366.04168818673912</v>
      </c>
      <c r="M1503" s="265">
        <v>391.01847654770387</v>
      </c>
      <c r="N1503" s="70">
        <v>372.22810765812943</v>
      </c>
      <c r="O1503" s="70">
        <v>385.45702798225983</v>
      </c>
      <c r="P1503" s="70">
        <v>401.40188642706215</v>
      </c>
      <c r="Q1503" s="70">
        <v>407.25651283827756</v>
      </c>
      <c r="R1503" s="70">
        <v>411.57650798327472</v>
      </c>
      <c r="S1503" s="70">
        <v>415.92676914163405</v>
      </c>
      <c r="T1503" s="265">
        <v>421.03629523359757</v>
      </c>
      <c r="U1503" s="70">
        <v>382.57805372046425</v>
      </c>
      <c r="V1503" s="70">
        <v>392.83741589710417</v>
      </c>
      <c r="W1503" s="70">
        <v>405.62269775824734</v>
      </c>
      <c r="X1503" s="70">
        <v>408.11043772103392</v>
      </c>
      <c r="Y1503" s="70">
        <v>409.11310246471282</v>
      </c>
      <c r="Z1503" s="70">
        <v>410.04785871045402</v>
      </c>
      <c r="AA1503" s="70">
        <v>411.63597208691021</v>
      </c>
      <c r="BJ1503" s="275"/>
    </row>
    <row r="1504" spans="1:62" x14ac:dyDescent="0.25">
      <c r="A1504" t="str">
        <f t="shared" si="33"/>
        <v>68. Exploitatie van en handel in onroerend goed</v>
      </c>
      <c r="B1504" s="275">
        <v>68</v>
      </c>
      <c r="C1504" s="99" t="s">
        <v>19</v>
      </c>
      <c r="D1504" s="270"/>
      <c r="E1504" s="70">
        <v>1595.7524343344207</v>
      </c>
      <c r="F1504" s="70">
        <v>1605.8413050810955</v>
      </c>
      <c r="G1504" s="70">
        <v>1657.7615511362178</v>
      </c>
      <c r="H1504" s="70">
        <v>1756.3115622845717</v>
      </c>
      <c r="I1504" s="70">
        <v>1782.6057359279437</v>
      </c>
      <c r="J1504" s="70">
        <v>1890.3932497963392</v>
      </c>
      <c r="K1504" s="69">
        <v>1935.9680939867376</v>
      </c>
      <c r="L1504" s="69">
        <v>2008.4741862226576</v>
      </c>
      <c r="M1504" s="265">
        <v>2107.8114610626649</v>
      </c>
      <c r="N1504" s="70">
        <v>1979.4840741776816</v>
      </c>
      <c r="O1504" s="70">
        <v>2034.4390374043355</v>
      </c>
      <c r="P1504" s="70">
        <v>2083.7254578481702</v>
      </c>
      <c r="Q1504" s="70">
        <v>2138.8171407823043</v>
      </c>
      <c r="R1504" s="70">
        <v>2189.6130577437025</v>
      </c>
      <c r="S1504" s="70">
        <v>2242.2853963028242</v>
      </c>
      <c r="T1504" s="265">
        <v>2299.7173042068953</v>
      </c>
      <c r="U1504" s="70">
        <v>2024.0336234671056</v>
      </c>
      <c r="V1504" s="70">
        <v>2062.9599478665568</v>
      </c>
      <c r="W1504" s="70">
        <v>2095.5593232008391</v>
      </c>
      <c r="X1504" s="70">
        <v>2133.1731839071745</v>
      </c>
      <c r="Y1504" s="70">
        <v>2165.8965667728476</v>
      </c>
      <c r="Z1504" s="70">
        <v>2199.7651998141123</v>
      </c>
      <c r="AA1504" s="70">
        <v>2237.4883538069066</v>
      </c>
      <c r="BJ1504" s="275"/>
    </row>
    <row r="1505" spans="1:62" x14ac:dyDescent="0.25">
      <c r="A1505" t="str">
        <f t="shared" si="33"/>
        <v>68. Exploitatie van en handel in onroerend goed</v>
      </c>
      <c r="B1505" s="275">
        <v>68</v>
      </c>
      <c r="C1505" s="99" t="s">
        <v>20</v>
      </c>
      <c r="D1505" s="270"/>
      <c r="E1505" s="267">
        <v>0.16075624275705636</v>
      </c>
      <c r="F1505" s="267">
        <v>0.16360593048668295</v>
      </c>
      <c r="G1505" s="267">
        <v>0.16857275697490234</v>
      </c>
      <c r="H1505" s="267">
        <v>0.17065171217076697</v>
      </c>
      <c r="I1505" s="267">
        <v>0.17386868826014287</v>
      </c>
      <c r="J1505" s="267">
        <v>0.17962305290260655</v>
      </c>
      <c r="K1505" s="333">
        <v>0.18232210689411926</v>
      </c>
      <c r="L1505" s="333">
        <v>0.18224863963781116</v>
      </c>
      <c r="M1505" s="268">
        <v>0.18550922782750678</v>
      </c>
      <c r="N1505" s="267">
        <v>0.18804299186532261</v>
      </c>
      <c r="O1505" s="267">
        <v>0.18946600064952057</v>
      </c>
      <c r="P1505" s="267">
        <v>0.19263664746006579</v>
      </c>
      <c r="Q1505" s="267">
        <v>0.19041202965547463</v>
      </c>
      <c r="R1505" s="267">
        <v>0.18796768978322853</v>
      </c>
      <c r="S1505" s="267">
        <v>0.18549234179887711</v>
      </c>
      <c r="T1505" s="268">
        <v>0.18308176159886771</v>
      </c>
      <c r="U1505" s="267">
        <v>0.18901763749612033</v>
      </c>
      <c r="V1505" s="267">
        <v>0.19042416034463649</v>
      </c>
      <c r="W1505" s="267">
        <v>0.19356297541540526</v>
      </c>
      <c r="X1505" s="267">
        <v>0.19131612979192267</v>
      </c>
      <c r="Y1505" s="267">
        <v>0.18888856870680812</v>
      </c>
      <c r="Z1505" s="267">
        <v>0.1864052848663596</v>
      </c>
      <c r="AA1505" s="267">
        <v>0.18397234174941948</v>
      </c>
      <c r="BJ1505" s="275"/>
    </row>
    <row r="1506" spans="1:62" x14ac:dyDescent="0.25">
      <c r="A1506" t="str">
        <f t="shared" si="33"/>
        <v>68. Exploitatie van en handel in onroerend goed</v>
      </c>
      <c r="B1506" s="275">
        <v>68</v>
      </c>
      <c r="C1506" s="99" t="s">
        <v>29</v>
      </c>
      <c r="D1506" s="270"/>
      <c r="E1506" s="70">
        <v>1595.7524343344207</v>
      </c>
      <c r="F1506" s="70">
        <v>1605.8413050810955</v>
      </c>
      <c r="G1506" s="70">
        <v>1657.7615511362178</v>
      </c>
      <c r="H1506" s="70">
        <v>1756.3115622845717</v>
      </c>
      <c r="I1506" s="70">
        <v>1782.6057359279437</v>
      </c>
      <c r="J1506" s="70">
        <v>1890.3932497963392</v>
      </c>
      <c r="K1506" s="69">
        <v>1935.9680939867376</v>
      </c>
      <c r="L1506" s="69">
        <v>2008.4741862226576</v>
      </c>
      <c r="M1506" s="265">
        <v>2107.8114610626649</v>
      </c>
      <c r="N1506" s="70">
        <v>1979.4840741776816</v>
      </c>
      <c r="O1506" s="70">
        <v>2034.4390374043355</v>
      </c>
      <c r="P1506" s="70">
        <v>2083.7254578481702</v>
      </c>
      <c r="Q1506" s="70">
        <v>2138.8171407823043</v>
      </c>
      <c r="R1506" s="70">
        <v>2189.6130577437025</v>
      </c>
      <c r="S1506" s="70">
        <v>2242.2853963028242</v>
      </c>
      <c r="T1506" s="265">
        <v>2299.7173042068953</v>
      </c>
      <c r="U1506" s="70">
        <v>2024.0336234671056</v>
      </c>
      <c r="V1506" s="70">
        <v>2062.9599478665568</v>
      </c>
      <c r="W1506" s="70">
        <v>2095.5593232008391</v>
      </c>
      <c r="X1506" s="70">
        <v>2133.1731839071745</v>
      </c>
      <c r="Y1506" s="70">
        <v>2165.8965667728476</v>
      </c>
      <c r="Z1506" s="70">
        <v>2199.7651998141123</v>
      </c>
      <c r="AA1506" s="70">
        <v>2237.4883538069066</v>
      </c>
      <c r="BJ1506" s="275"/>
    </row>
    <row r="1507" spans="1:62" x14ac:dyDescent="0.25">
      <c r="A1507" t="str">
        <f t="shared" si="33"/>
        <v>69. Rechtskundige en boekhoudkundige dienstverlening</v>
      </c>
      <c r="B1507" s="275">
        <v>69</v>
      </c>
      <c r="C1507" s="99" t="s">
        <v>25</v>
      </c>
      <c r="D1507" s="70">
        <v>20450</v>
      </c>
      <c r="E1507" s="70">
        <v>20966</v>
      </c>
      <c r="F1507" s="70">
        <v>21210</v>
      </c>
      <c r="G1507" s="70">
        <v>21518</v>
      </c>
      <c r="H1507" s="70">
        <v>22129</v>
      </c>
      <c r="I1507" s="70">
        <v>22432</v>
      </c>
      <c r="J1507" s="70">
        <v>23237</v>
      </c>
      <c r="K1507" s="69">
        <v>23726</v>
      </c>
      <c r="L1507" s="69">
        <v>23983</v>
      </c>
      <c r="M1507" s="265">
        <v>24447.894347973976</v>
      </c>
      <c r="N1507" s="70">
        <v>24937.787559879038</v>
      </c>
      <c r="O1507" s="70">
        <v>25437.497378304673</v>
      </c>
      <c r="P1507" s="70">
        <v>25947.220510943982</v>
      </c>
      <c r="Q1507" s="70">
        <v>26467.157607169549</v>
      </c>
      <c r="R1507" s="70">
        <v>26997.513337017841</v>
      </c>
      <c r="S1507" s="70">
        <v>27538.496471756273</v>
      </c>
      <c r="T1507" s="265">
        <v>28090.319966064792</v>
      </c>
      <c r="U1507" s="70">
        <v>24729.61190564674</v>
      </c>
      <c r="V1507" s="70">
        <v>25014.575746257848</v>
      </c>
      <c r="W1507" s="70">
        <v>25302.823277319341</v>
      </c>
      <c r="X1507" s="70">
        <v>25594.392337396763</v>
      </c>
      <c r="Y1507" s="70">
        <v>25889.321201076455</v>
      </c>
      <c r="Z1507" s="70">
        <v>26187.648583989776</v>
      </c>
      <c r="AA1507" s="70">
        <v>26489.413647895351</v>
      </c>
      <c r="BJ1507" s="275"/>
    </row>
    <row r="1508" spans="1:62" x14ac:dyDescent="0.25">
      <c r="A1508" t="str">
        <f t="shared" si="33"/>
        <v>69. Rechtskundige en boekhoudkundige dienstverlening</v>
      </c>
      <c r="B1508" s="275">
        <v>69</v>
      </c>
      <c r="C1508" s="99" t="s">
        <v>154</v>
      </c>
      <c r="D1508" s="266"/>
      <c r="E1508" s="70">
        <v>516</v>
      </c>
      <c r="F1508" s="70">
        <v>244</v>
      </c>
      <c r="G1508" s="70">
        <v>308</v>
      </c>
      <c r="H1508" s="70">
        <v>611</v>
      </c>
      <c r="I1508" s="70">
        <v>303</v>
      </c>
      <c r="J1508" s="70">
        <v>805</v>
      </c>
      <c r="K1508" s="69">
        <v>489</v>
      </c>
      <c r="L1508" s="69">
        <v>257</v>
      </c>
      <c r="M1508" s="265">
        <v>464.89434797397553</v>
      </c>
      <c r="N1508" s="70">
        <v>489.89321190506234</v>
      </c>
      <c r="O1508" s="70">
        <v>499.7098184256356</v>
      </c>
      <c r="P1508" s="70">
        <v>509.72313263930846</v>
      </c>
      <c r="Q1508" s="70">
        <v>519.93709622556707</v>
      </c>
      <c r="R1508" s="70">
        <v>530.35572984829196</v>
      </c>
      <c r="S1508" s="70">
        <v>540.98313473843154</v>
      </c>
      <c r="T1508" s="265">
        <v>551.823494308519</v>
      </c>
      <c r="U1508" s="70">
        <v>281.71755767276409</v>
      </c>
      <c r="V1508" s="70">
        <v>284.96384061110803</v>
      </c>
      <c r="W1508" s="70">
        <v>288.24753106149365</v>
      </c>
      <c r="X1508" s="70">
        <v>291.56906007742145</v>
      </c>
      <c r="Y1508" s="70">
        <v>294.92886367969186</v>
      </c>
      <c r="Z1508" s="70">
        <v>298.32738291332134</v>
      </c>
      <c r="AA1508" s="70">
        <v>301.76506390557552</v>
      </c>
      <c r="BJ1508" s="275"/>
    </row>
    <row r="1509" spans="1:62" x14ac:dyDescent="0.25">
      <c r="A1509" t="str">
        <f t="shared" si="33"/>
        <v>69. Rechtskundige en boekhoudkundige dienstverlening</v>
      </c>
      <c r="B1509" s="275">
        <v>69</v>
      </c>
      <c r="C1509" s="99" t="s">
        <v>155</v>
      </c>
      <c r="D1509" s="266"/>
      <c r="E1509" s="267">
        <v>1.0252322738386308</v>
      </c>
      <c r="F1509" s="267">
        <v>1.0116378899170084</v>
      </c>
      <c r="G1509" s="267">
        <v>1.0145214521452146</v>
      </c>
      <c r="H1509" s="267">
        <v>1.0283948322334791</v>
      </c>
      <c r="I1509" s="267">
        <v>1.0136924397848976</v>
      </c>
      <c r="J1509" s="267">
        <v>1.0358862339514978</v>
      </c>
      <c r="K1509" s="333">
        <v>1.0210440246159143</v>
      </c>
      <c r="L1509" s="333">
        <v>1.0108319986512686</v>
      </c>
      <c r="M1509" s="268">
        <v>1.0193843283981978</v>
      </c>
      <c r="N1509" s="267">
        <v>1.0200382578937994</v>
      </c>
      <c r="O1509" s="267">
        <v>1.0200382578937992</v>
      </c>
      <c r="P1509" s="267">
        <v>1.0200382578937992</v>
      </c>
      <c r="Q1509" s="267">
        <v>1.020038257893799</v>
      </c>
      <c r="R1509" s="267">
        <v>1.0200382578937992</v>
      </c>
      <c r="S1509" s="267">
        <v>1.0200382578937985</v>
      </c>
      <c r="T1509" s="268">
        <v>1.0200382578937988</v>
      </c>
      <c r="U1509" s="267">
        <v>1.011523182882869</v>
      </c>
      <c r="V1509" s="267">
        <v>1.0115231828828677</v>
      </c>
      <c r="W1509" s="267">
        <v>1.0115231828828684</v>
      </c>
      <c r="X1509" s="267">
        <v>1.0115231828828672</v>
      </c>
      <c r="Y1509" s="267">
        <v>1.0115231828828677</v>
      </c>
      <c r="Z1509" s="267">
        <v>1.0115231828828681</v>
      </c>
      <c r="AA1509" s="267">
        <v>1.0115231828828672</v>
      </c>
      <c r="BJ1509" s="275"/>
    </row>
    <row r="1510" spans="1:62" x14ac:dyDescent="0.25">
      <c r="A1510" t="str">
        <f t="shared" si="33"/>
        <v>69. Rechtskundige en boekhoudkundige dienstverlening</v>
      </c>
      <c r="B1510" s="275">
        <v>69</v>
      </c>
      <c r="C1510" s="99" t="s">
        <v>8</v>
      </c>
      <c r="D1510" s="70">
        <v>9</v>
      </c>
      <c r="E1510" s="70">
        <v>10</v>
      </c>
      <c r="F1510" s="70">
        <v>7</v>
      </c>
      <c r="G1510" s="70">
        <v>12</v>
      </c>
      <c r="H1510" s="70">
        <v>12</v>
      </c>
      <c r="I1510" s="70">
        <v>10</v>
      </c>
      <c r="J1510" s="70">
        <v>8</v>
      </c>
      <c r="K1510" s="69">
        <v>5</v>
      </c>
      <c r="L1510" s="69">
        <v>15</v>
      </c>
      <c r="M1510" s="265">
        <v>10.35775293747534</v>
      </c>
      <c r="N1510" s="70">
        <v>10.587261315903406</v>
      </c>
      <c r="O1510" s="70">
        <v>10.742654863273494</v>
      </c>
      <c r="P1510" s="70">
        <v>10.991427596040175</v>
      </c>
      <c r="Q1510" s="70">
        <v>11.250565131720212</v>
      </c>
      <c r="R1510" s="70">
        <v>11.516681678868137</v>
      </c>
      <c r="S1510" s="70">
        <v>11.778954265809865</v>
      </c>
      <c r="T1510" s="265">
        <v>11.966279630897395</v>
      </c>
      <c r="U1510" s="70">
        <v>10.498880979609554</v>
      </c>
      <c r="V1510" s="70">
        <v>10.564048412343054</v>
      </c>
      <c r="W1510" s="70">
        <v>10.718456333723802</v>
      </c>
      <c r="X1510" s="70">
        <v>10.879573177917713</v>
      </c>
      <c r="Y1510" s="70">
        <v>11.04394569354454</v>
      </c>
      <c r="Z1510" s="70">
        <v>11.201160358056512</v>
      </c>
      <c r="AA1510" s="70">
        <v>11.284304748118256</v>
      </c>
      <c r="BJ1510" s="275"/>
    </row>
    <row r="1511" spans="1:62" x14ac:dyDescent="0.25">
      <c r="A1511" t="str">
        <f t="shared" si="33"/>
        <v>69. Rechtskundige en boekhoudkundige dienstverlening</v>
      </c>
      <c r="B1511" s="275">
        <v>69</v>
      </c>
      <c r="C1511" s="99" t="s">
        <v>9</v>
      </c>
      <c r="D1511" s="70">
        <v>2058</v>
      </c>
      <c r="E1511" s="70">
        <v>1993</v>
      </c>
      <c r="F1511" s="70">
        <v>1870</v>
      </c>
      <c r="G1511" s="70">
        <v>1841</v>
      </c>
      <c r="H1511" s="70">
        <v>1846</v>
      </c>
      <c r="I1511" s="70">
        <v>1855</v>
      </c>
      <c r="J1511" s="70">
        <v>1916</v>
      </c>
      <c r="K1511" s="69">
        <v>1951</v>
      </c>
      <c r="L1511" s="69">
        <v>1930</v>
      </c>
      <c r="M1511" s="265">
        <v>2031.5319966002769</v>
      </c>
      <c r="N1511" s="70">
        <v>2076.5469353692365</v>
      </c>
      <c r="O1511" s="70">
        <v>2107.0252606829604</v>
      </c>
      <c r="P1511" s="70">
        <v>2155.8186398596981</v>
      </c>
      <c r="Q1511" s="70">
        <v>2206.6449337896693</v>
      </c>
      <c r="R1511" s="70">
        <v>2258.8400656507283</v>
      </c>
      <c r="S1511" s="70">
        <v>2310.2812571349805</v>
      </c>
      <c r="T1511" s="265">
        <v>2347.0225730601028</v>
      </c>
      <c r="U1511" s="70">
        <v>2059.2123375916012</v>
      </c>
      <c r="V1511" s="70">
        <v>2071.9940408754674</v>
      </c>
      <c r="W1511" s="70">
        <v>2102.2790490917369</v>
      </c>
      <c r="X1511" s="70">
        <v>2133.8799210324969</v>
      </c>
      <c r="Y1511" s="70">
        <v>2166.1193485293047</v>
      </c>
      <c r="Z1511" s="70">
        <v>2196.9548611369928</v>
      </c>
      <c r="AA1511" s="70">
        <v>2213.2624994604671</v>
      </c>
      <c r="BJ1511" s="275"/>
    </row>
    <row r="1512" spans="1:62" x14ac:dyDescent="0.25">
      <c r="A1512" t="str">
        <f t="shared" si="33"/>
        <v>69. Rechtskundige en boekhoudkundige dienstverlening</v>
      </c>
      <c r="B1512" s="275">
        <v>69</v>
      </c>
      <c r="C1512" s="99" t="s">
        <v>10</v>
      </c>
      <c r="D1512" s="70">
        <v>4669</v>
      </c>
      <c r="E1512" s="70">
        <v>4955</v>
      </c>
      <c r="F1512" s="70">
        <v>5141</v>
      </c>
      <c r="G1512" s="70">
        <v>5226</v>
      </c>
      <c r="H1512" s="70">
        <v>5436</v>
      </c>
      <c r="I1512" s="70">
        <v>5574</v>
      </c>
      <c r="J1512" s="70">
        <v>5607</v>
      </c>
      <c r="K1512" s="69">
        <v>5697</v>
      </c>
      <c r="L1512" s="69">
        <v>5659</v>
      </c>
      <c r="M1512" s="265">
        <v>5645.4461578757628</v>
      </c>
      <c r="N1512" s="70">
        <v>5770.5386563180791</v>
      </c>
      <c r="O1512" s="70">
        <v>5855.2352029778394</v>
      </c>
      <c r="P1512" s="70">
        <v>5990.8276501871696</v>
      </c>
      <c r="Q1512" s="70">
        <v>6132.0693861116852</v>
      </c>
      <c r="R1512" s="70">
        <v>6277.1150005139925</v>
      </c>
      <c r="S1512" s="70">
        <v>6420.0654818784587</v>
      </c>
      <c r="T1512" s="265">
        <v>6522.1663206404846</v>
      </c>
      <c r="U1512" s="70">
        <v>5722.367355749916</v>
      </c>
      <c r="V1512" s="70">
        <v>5757.8865687457064</v>
      </c>
      <c r="W1512" s="70">
        <v>5842.0459044400959</v>
      </c>
      <c r="X1512" s="70">
        <v>5929.8619080186945</v>
      </c>
      <c r="Y1512" s="70">
        <v>6019.4524005132989</v>
      </c>
      <c r="Z1512" s="70">
        <v>6105.1415387934376</v>
      </c>
      <c r="AA1512" s="70">
        <v>6150.459010667545</v>
      </c>
      <c r="BJ1512" s="275"/>
    </row>
    <row r="1513" spans="1:62" x14ac:dyDescent="0.25">
      <c r="A1513" t="str">
        <f t="shared" si="33"/>
        <v>69. Rechtskundige en boekhoudkundige dienstverlening</v>
      </c>
      <c r="B1513" s="275">
        <v>69</v>
      </c>
      <c r="C1513" s="99" t="s">
        <v>11</v>
      </c>
      <c r="D1513" s="70">
        <v>3289</v>
      </c>
      <c r="E1513" s="70">
        <v>3334</v>
      </c>
      <c r="F1513" s="70">
        <v>3393</v>
      </c>
      <c r="G1513" s="70">
        <v>3428</v>
      </c>
      <c r="H1513" s="70">
        <v>3579</v>
      </c>
      <c r="I1513" s="70">
        <v>3661</v>
      </c>
      <c r="J1513" s="70">
        <v>4019</v>
      </c>
      <c r="K1513" s="69">
        <v>4185</v>
      </c>
      <c r="L1513" s="69">
        <v>4254</v>
      </c>
      <c r="M1513" s="265">
        <v>4417.5577247661904</v>
      </c>
      <c r="N1513" s="70">
        <v>4538.6289552826011</v>
      </c>
      <c r="O1513" s="70">
        <v>4594.8327185837979</v>
      </c>
      <c r="P1513" s="70">
        <v>4660.4392791941737</v>
      </c>
      <c r="Q1513" s="70">
        <v>4704.4782114135232</v>
      </c>
      <c r="R1513" s="70">
        <v>4757.7125915474471</v>
      </c>
      <c r="S1513" s="70">
        <v>4860.2668494020691</v>
      </c>
      <c r="T1513" s="265">
        <v>4965.828870820932</v>
      </c>
      <c r="U1513" s="70">
        <v>4500.7413900840029</v>
      </c>
      <c r="V1513" s="70">
        <v>4518.4394270808762</v>
      </c>
      <c r="W1513" s="70">
        <v>4544.6976267223135</v>
      </c>
      <c r="X1513" s="70">
        <v>4549.3461320166689</v>
      </c>
      <c r="Y1513" s="70">
        <v>4562.4183208046388</v>
      </c>
      <c r="Z1513" s="70">
        <v>4621.8558230691688</v>
      </c>
      <c r="AA1513" s="70">
        <v>4682.8193919737887</v>
      </c>
      <c r="BJ1513" s="275"/>
    </row>
    <row r="1514" spans="1:62" x14ac:dyDescent="0.25">
      <c r="A1514" t="str">
        <f t="shared" si="33"/>
        <v>69. Rechtskundige en boekhoudkundige dienstverlening</v>
      </c>
      <c r="B1514" s="275">
        <v>69</v>
      </c>
      <c r="C1514" s="99" t="s">
        <v>12</v>
      </c>
      <c r="D1514" s="70">
        <v>2302</v>
      </c>
      <c r="E1514" s="70">
        <v>2435</v>
      </c>
      <c r="F1514" s="70">
        <v>2587</v>
      </c>
      <c r="G1514" s="70">
        <v>2685</v>
      </c>
      <c r="H1514" s="70">
        <v>2722</v>
      </c>
      <c r="I1514" s="70">
        <v>2735</v>
      </c>
      <c r="J1514" s="70">
        <v>2745</v>
      </c>
      <c r="K1514" s="69">
        <v>2758</v>
      </c>
      <c r="L1514" s="69">
        <v>2835</v>
      </c>
      <c r="M1514" s="265">
        <v>2976.1823137992974</v>
      </c>
      <c r="N1514" s="70">
        <v>3138.0910249618523</v>
      </c>
      <c r="O1514" s="70">
        <v>3365.7200066930527</v>
      </c>
      <c r="P1514" s="70">
        <v>3561.8752809301964</v>
      </c>
      <c r="Q1514" s="70">
        <v>3714.5630797758454</v>
      </c>
      <c r="R1514" s="70">
        <v>3857.3805423589738</v>
      </c>
      <c r="S1514" s="70">
        <v>3963.0990949916231</v>
      </c>
      <c r="T1514" s="265">
        <v>4012.1758284432185</v>
      </c>
      <c r="U1514" s="70">
        <v>3111.8948698060117</v>
      </c>
      <c r="V1514" s="70">
        <v>3309.7618368670655</v>
      </c>
      <c r="W1514" s="70">
        <v>3473.4163811964336</v>
      </c>
      <c r="X1514" s="70">
        <v>3592.0738538254782</v>
      </c>
      <c r="Y1514" s="70">
        <v>3699.0430418265028</v>
      </c>
      <c r="Z1514" s="70">
        <v>3768.6969043357394</v>
      </c>
      <c r="AA1514" s="70">
        <v>3783.5163599458492</v>
      </c>
      <c r="BJ1514" s="275"/>
    </row>
    <row r="1515" spans="1:62" x14ac:dyDescent="0.25">
      <c r="A1515" t="str">
        <f t="shared" si="33"/>
        <v>69. Rechtskundige en boekhoudkundige dienstverlening</v>
      </c>
      <c r="B1515" s="275">
        <v>69</v>
      </c>
      <c r="C1515" s="99" t="s">
        <v>13</v>
      </c>
      <c r="D1515" s="70">
        <v>2292</v>
      </c>
      <c r="E1515" s="70">
        <v>2189</v>
      </c>
      <c r="F1515" s="70">
        <v>2011</v>
      </c>
      <c r="G1515" s="70">
        <v>1908</v>
      </c>
      <c r="H1515" s="70">
        <v>1958</v>
      </c>
      <c r="I1515" s="70">
        <v>1962</v>
      </c>
      <c r="J1515" s="70">
        <v>2138</v>
      </c>
      <c r="K1515" s="69">
        <v>2273</v>
      </c>
      <c r="L1515" s="69">
        <v>2379</v>
      </c>
      <c r="M1515" s="265">
        <v>2381.5297978635972</v>
      </c>
      <c r="N1515" s="70">
        <v>2367.0659436702895</v>
      </c>
      <c r="O1515" s="70">
        <v>2348.9056633946589</v>
      </c>
      <c r="P1515" s="70">
        <v>2375.779784358479</v>
      </c>
      <c r="Q1515" s="70">
        <v>2475.5021935036489</v>
      </c>
      <c r="R1515" s="70">
        <v>2598.7816035544706</v>
      </c>
      <c r="S1515" s="70">
        <v>2740.1591589796049</v>
      </c>
      <c r="T1515" s="265">
        <v>2938.923195515968</v>
      </c>
      <c r="U1515" s="70">
        <v>2347.3061514172118</v>
      </c>
      <c r="V1515" s="70">
        <v>2309.8529609250299</v>
      </c>
      <c r="W1515" s="70">
        <v>2316.7774754176717</v>
      </c>
      <c r="X1515" s="70">
        <v>2393.8715034309434</v>
      </c>
      <c r="Y1515" s="70">
        <v>2492.1069887432136</v>
      </c>
      <c r="Z1515" s="70">
        <v>2605.745930724825</v>
      </c>
      <c r="AA1515" s="70">
        <v>2771.4298840122146</v>
      </c>
      <c r="BJ1515" s="275"/>
    </row>
    <row r="1516" spans="1:62" x14ac:dyDescent="0.25">
      <c r="A1516" t="str">
        <f t="shared" si="33"/>
        <v>69. Rechtskundige en boekhoudkundige dienstverlening</v>
      </c>
      <c r="B1516" s="275">
        <v>69</v>
      </c>
      <c r="C1516" s="99" t="s">
        <v>14</v>
      </c>
      <c r="D1516" s="70">
        <v>2080</v>
      </c>
      <c r="E1516" s="70">
        <v>2141</v>
      </c>
      <c r="F1516" s="70">
        <v>2179</v>
      </c>
      <c r="G1516" s="70">
        <v>2211</v>
      </c>
      <c r="H1516" s="70">
        <v>2229</v>
      </c>
      <c r="I1516" s="70">
        <v>2108</v>
      </c>
      <c r="J1516" s="70">
        <v>2066</v>
      </c>
      <c r="K1516" s="69">
        <v>1954</v>
      </c>
      <c r="L1516" s="69">
        <v>1858</v>
      </c>
      <c r="M1516" s="265">
        <v>1843.3254749299767</v>
      </c>
      <c r="N1516" s="70">
        <v>1836.6309983100005</v>
      </c>
      <c r="O1516" s="70">
        <v>1927.6144984922416</v>
      </c>
      <c r="P1516" s="70">
        <v>2016.0034650504163</v>
      </c>
      <c r="Q1516" s="70">
        <v>2077.3261793104693</v>
      </c>
      <c r="R1516" s="70">
        <v>2079.535181130736</v>
      </c>
      <c r="S1516" s="70">
        <v>2066.9054446996774</v>
      </c>
      <c r="T1516" s="265">
        <v>2051.0480148383144</v>
      </c>
      <c r="U1516" s="70">
        <v>1821.2991707074723</v>
      </c>
      <c r="V1516" s="70">
        <v>1895.5661465048029</v>
      </c>
      <c r="W1516" s="70">
        <v>1965.9361734378806</v>
      </c>
      <c r="X1516" s="70">
        <v>2008.8255049954898</v>
      </c>
      <c r="Y1516" s="70">
        <v>1994.1745590106748</v>
      </c>
      <c r="Z1516" s="70">
        <v>1965.517380284135</v>
      </c>
      <c r="AA1516" s="70">
        <v>1934.1559420605652</v>
      </c>
      <c r="BJ1516" s="275"/>
    </row>
    <row r="1517" spans="1:62" x14ac:dyDescent="0.25">
      <c r="A1517" t="str">
        <f t="shared" si="33"/>
        <v>69. Rechtskundige en boekhoudkundige dienstverlening</v>
      </c>
      <c r="B1517" s="275">
        <v>69</v>
      </c>
      <c r="C1517" s="99" t="s">
        <v>15</v>
      </c>
      <c r="D1517" s="70">
        <v>1729</v>
      </c>
      <c r="E1517" s="70">
        <v>1785</v>
      </c>
      <c r="F1517" s="70">
        <v>1798</v>
      </c>
      <c r="G1517" s="70">
        <v>1877</v>
      </c>
      <c r="H1517" s="70">
        <v>1906</v>
      </c>
      <c r="I1517" s="70">
        <v>1964</v>
      </c>
      <c r="J1517" s="70">
        <v>2026</v>
      </c>
      <c r="K1517" s="69">
        <v>2072</v>
      </c>
      <c r="L1517" s="69">
        <v>2112</v>
      </c>
      <c r="M1517" s="265">
        <v>2116.8954902236574</v>
      </c>
      <c r="N1517" s="70">
        <v>2080.4606523930916</v>
      </c>
      <c r="O1517" s="70">
        <v>1972.442207543181</v>
      </c>
      <c r="P1517" s="70">
        <v>1853.7578013013949</v>
      </c>
      <c r="Q1517" s="70">
        <v>1721.2587745827859</v>
      </c>
      <c r="R1517" s="70">
        <v>1703.2849893901275</v>
      </c>
      <c r="S1517" s="70">
        <v>1692.8168122321299</v>
      </c>
      <c r="T1517" s="265">
        <v>1776.3759730656145</v>
      </c>
      <c r="U1517" s="70">
        <v>2063.0933836898598</v>
      </c>
      <c r="V1517" s="70">
        <v>1939.6485539409332</v>
      </c>
      <c r="W1517" s="70">
        <v>1807.7198683187507</v>
      </c>
      <c r="X1517" s="70">
        <v>1664.4995675291138</v>
      </c>
      <c r="Y1517" s="70">
        <v>1633.3686601732081</v>
      </c>
      <c r="Z1517" s="70">
        <v>1609.7789449496995</v>
      </c>
      <c r="AA1517" s="70">
        <v>1675.1378411340224</v>
      </c>
      <c r="BJ1517" s="275"/>
    </row>
    <row r="1518" spans="1:62" x14ac:dyDescent="0.25">
      <c r="A1518" t="str">
        <f t="shared" si="33"/>
        <v>69. Rechtskundige en boekhoudkundige dienstverlening</v>
      </c>
      <c r="B1518" s="275">
        <v>69</v>
      </c>
      <c r="C1518" s="99" t="s">
        <v>16</v>
      </c>
      <c r="D1518" s="70">
        <v>1330</v>
      </c>
      <c r="E1518" s="70">
        <v>1390</v>
      </c>
      <c r="F1518" s="70">
        <v>1440</v>
      </c>
      <c r="G1518" s="70">
        <v>1482</v>
      </c>
      <c r="H1518" s="70">
        <v>1549</v>
      </c>
      <c r="I1518" s="70">
        <v>1576</v>
      </c>
      <c r="J1518" s="70">
        <v>1639</v>
      </c>
      <c r="K1518" s="69">
        <v>1698</v>
      </c>
      <c r="L1518" s="69">
        <v>1762</v>
      </c>
      <c r="M1518" s="265">
        <v>1800.0411938488119</v>
      </c>
      <c r="N1518" s="70">
        <v>1839.459183491678</v>
      </c>
      <c r="O1518" s="70">
        <v>1878.0504590001356</v>
      </c>
      <c r="P1518" s="70">
        <v>1911.2239515080701</v>
      </c>
      <c r="Q1518" s="70">
        <v>1958.4693357582132</v>
      </c>
      <c r="R1518" s="70">
        <v>1961.989334875663</v>
      </c>
      <c r="S1518" s="70">
        <v>1928.2105882011326</v>
      </c>
      <c r="T1518" s="265">
        <v>1826.6461856514952</v>
      </c>
      <c r="U1518" s="70">
        <v>1824.1037467658839</v>
      </c>
      <c r="V1518" s="70">
        <v>1846.8261544479096</v>
      </c>
      <c r="W1518" s="70">
        <v>1863.7588510874095</v>
      </c>
      <c r="X1518" s="70">
        <v>1893.8880141242762</v>
      </c>
      <c r="Y1518" s="70">
        <v>1881.4537268525053</v>
      </c>
      <c r="Z1518" s="70">
        <v>1833.6259327566383</v>
      </c>
      <c r="AA1518" s="70">
        <v>1722.5430845404251</v>
      </c>
      <c r="BJ1518" s="275"/>
    </row>
    <row r="1519" spans="1:62" x14ac:dyDescent="0.25">
      <c r="A1519" t="str">
        <f t="shared" si="33"/>
        <v>69. Rechtskundige en boekhoudkundige dienstverlening</v>
      </c>
      <c r="B1519" s="275">
        <v>69</v>
      </c>
      <c r="C1519" s="99" t="s">
        <v>17</v>
      </c>
      <c r="D1519" s="70">
        <v>544</v>
      </c>
      <c r="E1519" s="70">
        <v>571</v>
      </c>
      <c r="F1519" s="70">
        <v>623</v>
      </c>
      <c r="G1519" s="70">
        <v>666</v>
      </c>
      <c r="H1519" s="70">
        <v>689</v>
      </c>
      <c r="I1519" s="70">
        <v>778</v>
      </c>
      <c r="J1519" s="70">
        <v>852</v>
      </c>
      <c r="K1519" s="69">
        <v>902</v>
      </c>
      <c r="L1519" s="69">
        <v>933</v>
      </c>
      <c r="M1519" s="265">
        <v>977.39482780235289</v>
      </c>
      <c r="N1519" s="70">
        <v>1014.4992471981877</v>
      </c>
      <c r="O1519" s="70">
        <v>1029.3949754170628</v>
      </c>
      <c r="P1519" s="70">
        <v>1043.6516647538051</v>
      </c>
      <c r="Q1519" s="70">
        <v>1070.9569197164171</v>
      </c>
      <c r="R1519" s="70">
        <v>1088.5816550832133</v>
      </c>
      <c r="S1519" s="70">
        <v>1118.3577572462993</v>
      </c>
      <c r="T1519" s="265">
        <v>1138.8497328991964</v>
      </c>
      <c r="U1519" s="70">
        <v>1006.0304107387958</v>
      </c>
      <c r="V1519" s="70">
        <v>1012.2803435588404</v>
      </c>
      <c r="W1519" s="70">
        <v>1017.7326556117101</v>
      </c>
      <c r="X1519" s="70">
        <v>1035.6416803989118</v>
      </c>
      <c r="Y1519" s="70">
        <v>1043.897627542086</v>
      </c>
      <c r="Z1519" s="70">
        <v>1063.4988721327691</v>
      </c>
      <c r="AA1519" s="70">
        <v>1073.945106143558</v>
      </c>
      <c r="BJ1519" s="275"/>
    </row>
    <row r="1520" spans="1:62" x14ac:dyDescent="0.25">
      <c r="A1520" t="str">
        <f t="shared" si="33"/>
        <v>69. Rechtskundige en boekhoudkundige dienstverlening</v>
      </c>
      <c r="B1520" s="275">
        <v>69</v>
      </c>
      <c r="C1520" s="99" t="s">
        <v>156</v>
      </c>
      <c r="D1520" s="70">
        <v>148</v>
      </c>
      <c r="E1520" s="70">
        <v>163</v>
      </c>
      <c r="F1520" s="70">
        <v>161</v>
      </c>
      <c r="G1520" s="70">
        <v>182</v>
      </c>
      <c r="H1520" s="70">
        <v>203</v>
      </c>
      <c r="I1520" s="70">
        <v>209</v>
      </c>
      <c r="J1520" s="70">
        <v>221</v>
      </c>
      <c r="K1520" s="69">
        <v>231</v>
      </c>
      <c r="L1520" s="69">
        <v>246</v>
      </c>
      <c r="M1520" s="265">
        <v>247.63161732659108</v>
      </c>
      <c r="N1520" s="70">
        <v>265.27870156812435</v>
      </c>
      <c r="O1520" s="70">
        <v>347.53373065646912</v>
      </c>
      <c r="P1520" s="70">
        <v>366.85156620452852</v>
      </c>
      <c r="Q1520" s="70">
        <v>394.63802807557448</v>
      </c>
      <c r="R1520" s="70">
        <v>402.77569123361673</v>
      </c>
      <c r="S1520" s="70">
        <v>426.55507272449427</v>
      </c>
      <c r="T1520" s="265">
        <v>499.31699149856325</v>
      </c>
      <c r="U1520" s="70">
        <v>263.06420811635996</v>
      </c>
      <c r="V1520" s="70">
        <v>341.75566489887171</v>
      </c>
      <c r="W1520" s="70">
        <v>357.74083566160363</v>
      </c>
      <c r="X1520" s="70">
        <v>381.62467884676738</v>
      </c>
      <c r="Y1520" s="70">
        <v>386.24258138748058</v>
      </c>
      <c r="Z1520" s="70">
        <v>405.63123544830415</v>
      </c>
      <c r="AA1520" s="70">
        <v>470.86022320880784</v>
      </c>
      <c r="BJ1520" s="275"/>
    </row>
    <row r="1521" spans="1:62" x14ac:dyDescent="0.25">
      <c r="A1521" t="str">
        <f t="shared" si="33"/>
        <v>69. Rechtskundige en boekhoudkundige dienstverlening</v>
      </c>
      <c r="B1521" s="275">
        <v>69</v>
      </c>
      <c r="C1521" s="99" t="s">
        <v>6</v>
      </c>
      <c r="D1521" s="70">
        <v>2022</v>
      </c>
      <c r="E1521" s="70">
        <v>2124</v>
      </c>
      <c r="F1521" s="70">
        <v>2224</v>
      </c>
      <c r="G1521" s="70">
        <v>2330</v>
      </c>
      <c r="H1521" s="70">
        <v>2441</v>
      </c>
      <c r="I1521" s="70">
        <v>2563</v>
      </c>
      <c r="J1521" s="70">
        <v>2712</v>
      </c>
      <c r="K1521" s="69">
        <v>2831</v>
      </c>
      <c r="L1521" s="69">
        <v>2941</v>
      </c>
      <c r="M1521" s="265">
        <v>3025.0676389777559</v>
      </c>
      <c r="N1521" s="70">
        <v>3119.2371322579902</v>
      </c>
      <c r="O1521" s="70">
        <v>3254.9791650736674</v>
      </c>
      <c r="P1521" s="70">
        <v>3321.7271824664035</v>
      </c>
      <c r="Q1521" s="70">
        <v>3424.0642835502044</v>
      </c>
      <c r="R1521" s="70">
        <v>3453.3466811924932</v>
      </c>
      <c r="S1521" s="70">
        <v>3473.1234181719265</v>
      </c>
      <c r="T1521" s="265">
        <v>3464.8129100492547</v>
      </c>
      <c r="U1521" s="70">
        <v>3093.19836562104</v>
      </c>
      <c r="V1521" s="70">
        <v>3200.8621629056215</v>
      </c>
      <c r="W1521" s="70">
        <v>3239.2323423607236</v>
      </c>
      <c r="X1521" s="70">
        <v>3311.1543733699555</v>
      </c>
      <c r="Y1521" s="70">
        <v>3311.5939357820716</v>
      </c>
      <c r="Z1521" s="70">
        <v>3302.756040337712</v>
      </c>
      <c r="AA1521" s="70">
        <v>3267.3484138927906</v>
      </c>
      <c r="BJ1521" s="275"/>
    </row>
    <row r="1522" spans="1:62" x14ac:dyDescent="0.25">
      <c r="A1522" t="str">
        <f t="shared" si="33"/>
        <v>69. Rechtskundige en boekhoudkundige dienstverlening</v>
      </c>
      <c r="B1522" s="275">
        <v>69</v>
      </c>
      <c r="C1522" s="99" t="s">
        <v>157</v>
      </c>
      <c r="D1522" s="267">
        <v>1.0207284968970456</v>
      </c>
      <c r="E1522" s="266"/>
      <c r="F1522" s="266"/>
      <c r="G1522" s="266"/>
      <c r="H1522" s="266"/>
      <c r="I1522" s="266"/>
      <c r="J1522" s="266"/>
      <c r="K1522" s="334"/>
      <c r="L1522" s="334"/>
      <c r="M1522" s="269"/>
      <c r="N1522" s="266"/>
      <c r="O1522" s="266"/>
      <c r="P1522" s="266"/>
      <c r="Q1522" s="266"/>
      <c r="R1522" s="266"/>
      <c r="S1522" s="266"/>
      <c r="T1522" s="269"/>
      <c r="U1522" s="266"/>
      <c r="V1522" s="266"/>
      <c r="W1522" s="266"/>
      <c r="X1522" s="266"/>
      <c r="Y1522" s="266"/>
      <c r="Z1522" s="266"/>
      <c r="AA1522" s="266"/>
      <c r="BJ1522" s="275"/>
    </row>
    <row r="1523" spans="1:62" x14ac:dyDescent="0.25">
      <c r="A1523" t="str">
        <f t="shared" si="33"/>
        <v>69. Rechtskundige en boekhoudkundige dienstverlening</v>
      </c>
      <c r="B1523" s="275">
        <v>69</v>
      </c>
      <c r="C1523" s="99" t="s">
        <v>158</v>
      </c>
      <c r="D1523" s="266"/>
      <c r="E1523" s="267">
        <v>-2.2518884707926068E-3</v>
      </c>
      <c r="F1523" s="267">
        <v>4.5453034900185818E-3</v>
      </c>
      <c r="G1523" s="267">
        <v>3.1035223759154906E-3</v>
      </c>
      <c r="H1523" s="267">
        <v>-3.8331676682167304E-3</v>
      </c>
      <c r="I1523" s="267">
        <v>3.518028556073971E-3</v>
      </c>
      <c r="J1523" s="267">
        <v>-7.5788685272261125E-3</v>
      </c>
      <c r="K1523" s="333">
        <v>-1.5776385943433446E-4</v>
      </c>
      <c r="L1523" s="333">
        <v>4.9482491228884928E-3</v>
      </c>
      <c r="M1523" s="268">
        <v>6.7208424942388767E-4</v>
      </c>
      <c r="N1523" s="267">
        <v>3.4511950162308125E-4</v>
      </c>
      <c r="O1523" s="267">
        <v>3.4511950162319227E-4</v>
      </c>
      <c r="P1523" s="267">
        <v>3.4511950162319227E-4</v>
      </c>
      <c r="Q1523" s="267">
        <v>3.4511950162330329E-4</v>
      </c>
      <c r="R1523" s="267">
        <v>3.4511950162319227E-4</v>
      </c>
      <c r="S1523" s="267">
        <v>3.4511950162352534E-4</v>
      </c>
      <c r="T1523" s="268">
        <v>3.4511950162341432E-4</v>
      </c>
      <c r="U1523" s="267">
        <v>4.6026570070882844E-3</v>
      </c>
      <c r="V1523" s="267">
        <v>4.6026570070889505E-3</v>
      </c>
      <c r="W1523" s="267">
        <v>4.6026570070886175E-3</v>
      </c>
      <c r="X1523" s="267">
        <v>4.6026570070891726E-3</v>
      </c>
      <c r="Y1523" s="267">
        <v>4.6026570070889505E-3</v>
      </c>
      <c r="Z1523" s="267">
        <v>4.6026570070887285E-3</v>
      </c>
      <c r="AA1523" s="267">
        <v>4.6026570070891726E-3</v>
      </c>
      <c r="BJ1523" s="275"/>
    </row>
    <row r="1524" spans="1:62" x14ac:dyDescent="0.25">
      <c r="A1524" t="str">
        <f t="shared" si="33"/>
        <v>69. Rechtskundige en boekhoudkundige dienstverlening</v>
      </c>
      <c r="B1524" s="275">
        <v>69</v>
      </c>
      <c r="C1524" s="99" t="s">
        <v>159</v>
      </c>
      <c r="D1524" s="270"/>
      <c r="E1524" s="70">
        <v>4.8340990324710003</v>
      </c>
      <c r="F1524" s="70">
        <v>5.4391930667981123</v>
      </c>
      <c r="G1524" s="70">
        <v>3.7973426789599571</v>
      </c>
      <c r="H1524" s="70">
        <v>6.4264900262589109</v>
      </c>
      <c r="I1524" s="70">
        <v>6.5147043809504002</v>
      </c>
      <c r="J1524" s="70">
        <v>5.3179513466256658</v>
      </c>
      <c r="K1524" s="69">
        <v>4.3137299146428667</v>
      </c>
      <c r="L1524" s="69">
        <v>2.7216112615634058</v>
      </c>
      <c r="M1524" s="265">
        <v>8.100691311588248</v>
      </c>
      <c r="N1524" s="70">
        <v>5.5902773284686251</v>
      </c>
      <c r="O1524" s="70">
        <v>5.7141473891241512</v>
      </c>
      <c r="P1524" s="70">
        <v>5.798016258182642</v>
      </c>
      <c r="Q1524" s="70">
        <v>5.9322836592610226</v>
      </c>
      <c r="R1524" s="70">
        <v>6.0721451426746658</v>
      </c>
      <c r="S1524" s="70">
        <v>6.2157733320350168</v>
      </c>
      <c r="T1524" s="265">
        <v>6.3573268625652135</v>
      </c>
      <c r="U1524" s="70">
        <v>5.634375850072268</v>
      </c>
      <c r="V1524" s="70">
        <v>5.7111462110925704</v>
      </c>
      <c r="W1524" s="70">
        <v>5.7465957735045405</v>
      </c>
      <c r="X1524" s="70">
        <v>5.830590078885189</v>
      </c>
      <c r="Y1524" s="70">
        <v>5.9182338816912514</v>
      </c>
      <c r="Z1524" s="70">
        <v>6.0076486937700899</v>
      </c>
      <c r="AA1524" s="70">
        <v>6.0931698019052911</v>
      </c>
      <c r="BJ1524" s="275"/>
    </row>
    <row r="1525" spans="1:62" x14ac:dyDescent="0.25">
      <c r="A1525" t="str">
        <f t="shared" si="33"/>
        <v>69. Rechtskundige en boekhoudkundige dienstverlening</v>
      </c>
      <c r="B1525" s="275">
        <v>69</v>
      </c>
      <c r="C1525" s="99" t="s">
        <v>160</v>
      </c>
      <c r="D1525" s="270"/>
      <c r="E1525" s="70">
        <v>551.81176519652706</v>
      </c>
      <c r="F1525" s="70">
        <v>547.93011166180258</v>
      </c>
      <c r="G1525" s="70">
        <v>511.41792290798242</v>
      </c>
      <c r="H1525" s="70">
        <v>490.71639644885721</v>
      </c>
      <c r="I1525" s="70">
        <v>505.61944883003542</v>
      </c>
      <c r="J1525" s="70">
        <v>487.49980497858002</v>
      </c>
      <c r="K1525" s="69">
        <v>517.74963241354794</v>
      </c>
      <c r="L1525" s="69">
        <v>537.16931193333028</v>
      </c>
      <c r="M1525" s="265">
        <v>523.13437854015251</v>
      </c>
      <c r="N1525" s="70">
        <v>549.99080134008807</v>
      </c>
      <c r="O1525" s="70">
        <v>562.17756595282719</v>
      </c>
      <c r="P1525" s="70">
        <v>570.42887510811056</v>
      </c>
      <c r="Q1525" s="70">
        <v>583.63856600070517</v>
      </c>
      <c r="R1525" s="70">
        <v>597.39862204435678</v>
      </c>
      <c r="S1525" s="70">
        <v>611.52925963527696</v>
      </c>
      <c r="T1525" s="265">
        <v>625.45578512129373</v>
      </c>
      <c r="U1525" s="70">
        <v>558.64012500916635</v>
      </c>
      <c r="V1525" s="70">
        <v>566.25179402425942</v>
      </c>
      <c r="W1525" s="70">
        <v>569.766566290843</v>
      </c>
      <c r="X1525" s="70">
        <v>578.09447882392408</v>
      </c>
      <c r="Y1525" s="70">
        <v>586.78423368918186</v>
      </c>
      <c r="Z1525" s="70">
        <v>595.64958153365558</v>
      </c>
      <c r="AA1525" s="70">
        <v>604.12887432683328</v>
      </c>
      <c r="BJ1525" s="275"/>
    </row>
    <row r="1526" spans="1:62" x14ac:dyDescent="0.25">
      <c r="A1526" t="str">
        <f t="shared" si="33"/>
        <v>69. Rechtskundige en boekhoudkundige dienstverlening</v>
      </c>
      <c r="B1526" s="275">
        <v>69</v>
      </c>
      <c r="C1526" s="82" t="s">
        <v>161</v>
      </c>
      <c r="D1526" s="270"/>
      <c r="E1526" s="70">
        <v>1053.3736752714487</v>
      </c>
      <c r="F1526" s="70">
        <v>1151.5782572881217</v>
      </c>
      <c r="G1526" s="70">
        <v>1187.3938216008185</v>
      </c>
      <c r="H1526" s="70">
        <v>1170.7747500071275</v>
      </c>
      <c r="I1526" s="70">
        <v>1257.7819103749659</v>
      </c>
      <c r="J1526" s="70">
        <v>1227.8582518810224</v>
      </c>
      <c r="K1526" s="69">
        <v>1276.7377295481056</v>
      </c>
      <c r="L1526" s="69">
        <v>1326.320068005158</v>
      </c>
      <c r="M1526" s="265">
        <v>1293.2744609942617</v>
      </c>
      <c r="N1526" s="70">
        <v>1288.3310840297445</v>
      </c>
      <c r="O1526" s="70">
        <v>1316.8780844997343</v>
      </c>
      <c r="P1526" s="70">
        <v>1336.2064406154896</v>
      </c>
      <c r="Q1526" s="70">
        <v>1367.1496042936596</v>
      </c>
      <c r="R1526" s="70">
        <v>1399.3819759548464</v>
      </c>
      <c r="S1526" s="70">
        <v>1432.4824198189697</v>
      </c>
      <c r="T1526" s="265">
        <v>1465.1047393785898</v>
      </c>
      <c r="U1526" s="70">
        <v>1312.366782781985</v>
      </c>
      <c r="V1526" s="70">
        <v>1330.2482437256926</v>
      </c>
      <c r="W1526" s="70">
        <v>1338.5052058829162</v>
      </c>
      <c r="X1526" s="70">
        <v>1358.0692781524306</v>
      </c>
      <c r="Y1526" s="70">
        <v>1378.4833965179796</v>
      </c>
      <c r="Z1526" s="70">
        <v>1399.3100208652802</v>
      </c>
      <c r="AA1526" s="70">
        <v>1419.2297181893259</v>
      </c>
      <c r="BJ1526" s="275"/>
    </row>
    <row r="1527" spans="1:62" x14ac:dyDescent="0.25">
      <c r="A1527" t="str">
        <f t="shared" si="33"/>
        <v>69. Rechtskundige en boekhoudkundige dienstverlening</v>
      </c>
      <c r="B1527" s="275">
        <v>69</v>
      </c>
      <c r="C1527" s="82" t="s">
        <v>162</v>
      </c>
      <c r="D1527" s="270"/>
      <c r="E1527" s="70">
        <v>581.83680273887273</v>
      </c>
      <c r="F1527" s="70">
        <v>612.45931453471201</v>
      </c>
      <c r="G1527" s="70">
        <v>618.40571340938561</v>
      </c>
      <c r="H1527" s="70">
        <v>601.00581449434219</v>
      </c>
      <c r="I1527" s="70">
        <v>653.78945581277219</v>
      </c>
      <c r="J1527" s="70">
        <v>628.14296548649304</v>
      </c>
      <c r="K1527" s="69">
        <v>719.39290894972555</v>
      </c>
      <c r="L1527" s="69">
        <v>770.47523908956828</v>
      </c>
      <c r="M1527" s="265">
        <v>764.98760970283911</v>
      </c>
      <c r="N1527" s="70">
        <v>792.9554555828098</v>
      </c>
      <c r="O1527" s="70">
        <v>814.68784681199179</v>
      </c>
      <c r="P1527" s="70">
        <v>824.77647123089014</v>
      </c>
      <c r="Q1527" s="70">
        <v>836.55290594873588</v>
      </c>
      <c r="R1527" s="70">
        <v>844.45793260307812</v>
      </c>
      <c r="S1527" s="70">
        <v>854.01355015961053</v>
      </c>
      <c r="T1527" s="265">
        <v>872.42212868324953</v>
      </c>
      <c r="U1527" s="70">
        <v>811.76337327855936</v>
      </c>
      <c r="V1527" s="70">
        <v>827.04907116123945</v>
      </c>
      <c r="W1527" s="70">
        <v>830.30123425860893</v>
      </c>
      <c r="X1527" s="70">
        <v>835.12639921291509</v>
      </c>
      <c r="Y1527" s="70">
        <v>835.98060114383475</v>
      </c>
      <c r="Z1527" s="70">
        <v>838.38272574022903</v>
      </c>
      <c r="AA1527" s="70">
        <v>849.30486651204421</v>
      </c>
      <c r="BJ1527" s="275"/>
    </row>
    <row r="1528" spans="1:62" x14ac:dyDescent="0.25">
      <c r="A1528" t="str">
        <f t="shared" si="33"/>
        <v>69. Rechtskundige en boekhoudkundige dienstverlening</v>
      </c>
      <c r="B1528" s="275">
        <v>69</v>
      </c>
      <c r="C1528" s="82" t="s">
        <v>163</v>
      </c>
      <c r="D1528" s="270"/>
      <c r="E1528" s="70">
        <v>355.43559628014265</v>
      </c>
      <c r="F1528" s="70">
        <v>392.52235136556021</v>
      </c>
      <c r="G1528" s="70">
        <v>413.29488555666711</v>
      </c>
      <c r="H1528" s="70">
        <v>410.32619238019123</v>
      </c>
      <c r="I1528" s="70">
        <v>435.99055040888072</v>
      </c>
      <c r="J1528" s="70">
        <v>407.72278418778734</v>
      </c>
      <c r="K1528" s="69">
        <v>429.58447622368305</v>
      </c>
      <c r="L1528" s="69">
        <v>445.70132202926015</v>
      </c>
      <c r="M1528" s="265">
        <v>446.02183253766276</v>
      </c>
      <c r="N1528" s="70">
        <v>467.26050514055123</v>
      </c>
      <c r="O1528" s="70">
        <v>492.68016636684729</v>
      </c>
      <c r="P1528" s="70">
        <v>528.41790746395498</v>
      </c>
      <c r="Q1528" s="70">
        <v>559.2142777337009</v>
      </c>
      <c r="R1528" s="70">
        <v>583.18625609222386</v>
      </c>
      <c r="S1528" s="70">
        <v>605.60859204929068</v>
      </c>
      <c r="T1528" s="265">
        <v>622.20640061660208</v>
      </c>
      <c r="U1528" s="70">
        <v>479.93171296465397</v>
      </c>
      <c r="V1528" s="70">
        <v>501.81638016838241</v>
      </c>
      <c r="W1528" s="70">
        <v>533.72391217689812</v>
      </c>
      <c r="X1528" s="70">
        <v>560.11443450151467</v>
      </c>
      <c r="Y1528" s="70">
        <v>579.24884163473052</v>
      </c>
      <c r="Z1528" s="70">
        <v>596.49842523508164</v>
      </c>
      <c r="AA1528" s="70">
        <v>607.7306328164758</v>
      </c>
      <c r="BJ1528" s="275"/>
    </row>
    <row r="1529" spans="1:62" x14ac:dyDescent="0.25">
      <c r="A1529" t="str">
        <f t="shared" si="33"/>
        <v>69. Rechtskundige en boekhoudkundige dienstverlening</v>
      </c>
      <c r="B1529" s="275">
        <v>69</v>
      </c>
      <c r="C1529" s="5" t="s">
        <v>164</v>
      </c>
      <c r="D1529" s="270"/>
      <c r="E1529" s="70">
        <v>278.08366841937641</v>
      </c>
      <c r="F1529" s="70">
        <v>280.46594245614898</v>
      </c>
      <c r="G1529" s="70">
        <v>254.76024482152843</v>
      </c>
      <c r="H1529" s="70">
        <v>228.47665373467001</v>
      </c>
      <c r="I1529" s="70">
        <v>248.85762963508779</v>
      </c>
      <c r="J1529" s="70">
        <v>227.59390903801068</v>
      </c>
      <c r="K1529" s="69">
        <v>263.87640206682693</v>
      </c>
      <c r="L1529" s="69">
        <v>292.14435006162506</v>
      </c>
      <c r="M1529" s="265">
        <v>295.59533143721376</v>
      </c>
      <c r="N1529" s="70">
        <v>295.13098740386829</v>
      </c>
      <c r="O1529" s="70">
        <v>293.33855483654736</v>
      </c>
      <c r="P1529" s="70">
        <v>291.08804281100572</v>
      </c>
      <c r="Q1529" s="70">
        <v>294.41841720429647</v>
      </c>
      <c r="R1529" s="70">
        <v>306.77651287192481</v>
      </c>
      <c r="S1529" s="70">
        <v>322.05390895888797</v>
      </c>
      <c r="T1529" s="265">
        <v>339.57411700616694</v>
      </c>
      <c r="U1529" s="70">
        <v>305.27043983865553</v>
      </c>
      <c r="V1529" s="70">
        <v>300.88356732799491</v>
      </c>
      <c r="W1529" s="70">
        <v>296.08272379239531</v>
      </c>
      <c r="X1529" s="70">
        <v>296.97032536124289</v>
      </c>
      <c r="Y1529" s="70">
        <v>306.85243049452998</v>
      </c>
      <c r="Z1529" s="70">
        <v>319.4445004471886</v>
      </c>
      <c r="AA1529" s="70">
        <v>334.0110239618844</v>
      </c>
      <c r="BJ1529" s="275"/>
    </row>
    <row r="1530" spans="1:62" x14ac:dyDescent="0.25">
      <c r="A1530" t="str">
        <f t="shared" si="33"/>
        <v>69. Rechtskundige en boekhoudkundige dienstverlening</v>
      </c>
      <c r="B1530" s="275">
        <v>69</v>
      </c>
      <c r="C1530" s="5" t="s">
        <v>165</v>
      </c>
      <c r="D1530" s="270"/>
      <c r="E1530" s="70">
        <v>230.11279880414583</v>
      </c>
      <c r="F1530" s="70">
        <v>251.41408714178723</v>
      </c>
      <c r="G1530" s="70">
        <v>252.73472321297393</v>
      </c>
      <c r="H1530" s="70">
        <v>241.10927157717143</v>
      </c>
      <c r="I1530" s="70">
        <v>259.45798569444378</v>
      </c>
      <c r="J1530" s="70">
        <v>221.98119713677826</v>
      </c>
      <c r="K1530" s="69">
        <v>232.89042410541489</v>
      </c>
      <c r="L1530" s="69">
        <v>230.24234235002447</v>
      </c>
      <c r="M1530" s="265">
        <v>210.98542409209637</v>
      </c>
      <c r="N1530" s="70">
        <v>208.71635409988002</v>
      </c>
      <c r="O1530" s="70">
        <v>207.95835082171178</v>
      </c>
      <c r="P1530" s="70">
        <v>218.26024525085731</v>
      </c>
      <c r="Q1530" s="70">
        <v>228.26836540846523</v>
      </c>
      <c r="R1530" s="70">
        <v>235.21182358659993</v>
      </c>
      <c r="S1530" s="70">
        <v>235.46194480089326</v>
      </c>
      <c r="T1530" s="265">
        <v>234.03190296781247</v>
      </c>
      <c r="U1530" s="70">
        <v>216.56438144417388</v>
      </c>
      <c r="V1530" s="70">
        <v>213.97660570173377</v>
      </c>
      <c r="W1530" s="70">
        <v>222.70191324726545</v>
      </c>
      <c r="X1530" s="70">
        <v>230.96938503249251</v>
      </c>
      <c r="Y1530" s="70">
        <v>236.00826811941988</v>
      </c>
      <c r="Z1530" s="70">
        <v>234.28699149305803</v>
      </c>
      <c r="AA1530" s="70">
        <v>230.92018282619338</v>
      </c>
      <c r="BJ1530" s="275"/>
    </row>
    <row r="1531" spans="1:62" x14ac:dyDescent="0.25">
      <c r="A1531" t="str">
        <f t="shared" si="33"/>
        <v>69. Rechtskundige en boekhoudkundige dienstverlening</v>
      </c>
      <c r="B1531" s="275">
        <v>69</v>
      </c>
      <c r="C1531" s="5" t="s">
        <v>166</v>
      </c>
      <c r="D1531" s="266"/>
      <c r="E1531" s="70">
        <v>159.86774197054214</v>
      </c>
      <c r="F1531" s="70">
        <v>177.17863219453477</v>
      </c>
      <c r="G1531" s="70">
        <v>175.87668634439083</v>
      </c>
      <c r="H1531" s="70">
        <v>170.58413771954514</v>
      </c>
      <c r="I1531" s="70">
        <v>187.23107445925356</v>
      </c>
      <c r="J1531" s="70">
        <v>171.13425144108174</v>
      </c>
      <c r="K1531" s="69">
        <v>191.57181458425347</v>
      </c>
      <c r="L1531" s="69">
        <v>206.50108033006055</v>
      </c>
      <c r="M1531" s="265">
        <v>201.45632745958247</v>
      </c>
      <c r="N1531" s="70">
        <v>201.2311410291847</v>
      </c>
      <c r="O1531" s="70">
        <v>197.76766159729127</v>
      </c>
      <c r="P1531" s="70">
        <v>187.49947641302927</v>
      </c>
      <c r="Q1531" s="70">
        <v>176.21738969656025</v>
      </c>
      <c r="R1531" s="70">
        <v>163.62209131977286</v>
      </c>
      <c r="S1531" s="70">
        <v>161.91351131682299</v>
      </c>
      <c r="T1531" s="265">
        <v>160.91841106566352</v>
      </c>
      <c r="U1531" s="70">
        <v>210.24390297396207</v>
      </c>
      <c r="V1531" s="70">
        <v>204.90043423961822</v>
      </c>
      <c r="W1531" s="70">
        <v>192.64025279550259</v>
      </c>
      <c r="X1531" s="70">
        <v>179.53747946185072</v>
      </c>
      <c r="Y1531" s="70">
        <v>165.31325575209272</v>
      </c>
      <c r="Z1531" s="70">
        <v>162.22142457957898</v>
      </c>
      <c r="AA1531" s="70">
        <v>159.8785626756551</v>
      </c>
      <c r="BJ1531" s="275"/>
    </row>
    <row r="1532" spans="1:62" x14ac:dyDescent="0.25">
      <c r="A1532" t="str">
        <f t="shared" si="33"/>
        <v>69. Rechtskundige en boekhoudkundige dienstverlening</v>
      </c>
      <c r="B1532" s="275">
        <v>69</v>
      </c>
      <c r="C1532" s="5" t="s">
        <v>167</v>
      </c>
      <c r="D1532" s="266"/>
      <c r="E1532" s="70">
        <v>113.43370142395227</v>
      </c>
      <c r="F1532" s="70">
        <v>127.99910808815437</v>
      </c>
      <c r="G1532" s="70">
        <v>130.52722774744859</v>
      </c>
      <c r="H1532" s="70">
        <v>124.05409724467856</v>
      </c>
      <c r="I1532" s="70">
        <v>141.04948380973067</v>
      </c>
      <c r="J1532" s="70">
        <v>126.01935119357869</v>
      </c>
      <c r="K1532" s="69">
        <v>143.22011733114238</v>
      </c>
      <c r="L1532" s="69">
        <v>157.04570206855996</v>
      </c>
      <c r="M1532" s="265">
        <v>155.43037219543041</v>
      </c>
      <c r="N1532" s="70">
        <v>158.19752985280181</v>
      </c>
      <c r="O1532" s="70">
        <v>161.66179978983132</v>
      </c>
      <c r="P1532" s="70">
        <v>165.05341353743296</v>
      </c>
      <c r="Q1532" s="70">
        <v>167.96888268851663</v>
      </c>
      <c r="R1532" s="70">
        <v>172.12106715566085</v>
      </c>
      <c r="S1532" s="70">
        <v>172.43042405669661</v>
      </c>
      <c r="T1532" s="265">
        <v>169.46176183735659</v>
      </c>
      <c r="U1532" s="70">
        <v>165.8612727469955</v>
      </c>
      <c r="V1532" s="70">
        <v>168.07846959005002</v>
      </c>
      <c r="W1532" s="70">
        <v>170.17218137336621</v>
      </c>
      <c r="X1532" s="70">
        <v>171.73241156435594</v>
      </c>
      <c r="Y1532" s="70">
        <v>174.50860432326201</v>
      </c>
      <c r="Z1532" s="70">
        <v>173.36287125912656</v>
      </c>
      <c r="AA1532" s="70">
        <v>168.9558727812425</v>
      </c>
      <c r="BJ1532" s="275"/>
    </row>
    <row r="1533" spans="1:62" x14ac:dyDescent="0.25">
      <c r="A1533" t="str">
        <f t="shared" si="33"/>
        <v>69. Rechtskundige en boekhoudkundige dienstverlening</v>
      </c>
      <c r="B1533" s="275">
        <v>69</v>
      </c>
      <c r="C1533" s="5" t="s">
        <v>168</v>
      </c>
      <c r="D1533" s="266"/>
      <c r="E1533" s="70">
        <v>117.9177097347536</v>
      </c>
      <c r="F1533" s="70">
        <v>127.65143973194728</v>
      </c>
      <c r="G1533" s="70">
        <v>138.37820986329234</v>
      </c>
      <c r="H1533" s="70">
        <v>143.3093582812543</v>
      </c>
      <c r="I1533" s="70">
        <v>153.32345446247658</v>
      </c>
      <c r="J1533" s="70">
        <v>164.49527527645927</v>
      </c>
      <c r="K1533" s="69">
        <v>186.46413662110163</v>
      </c>
      <c r="L1533" s="69">
        <v>202.01249135352194</v>
      </c>
      <c r="M1533" s="265">
        <v>204.96560916289786</v>
      </c>
      <c r="N1533" s="70">
        <v>214.39888966192581</v>
      </c>
      <c r="O1533" s="70">
        <v>222.53802248085472</v>
      </c>
      <c r="P1533" s="70">
        <v>225.80551224035491</v>
      </c>
      <c r="Q1533" s="70">
        <v>228.93282402583409</v>
      </c>
      <c r="R1533" s="70">
        <v>234.92243659528339</v>
      </c>
      <c r="S1533" s="70">
        <v>238.78855455062705</v>
      </c>
      <c r="T1533" s="265">
        <v>245.32016599426422</v>
      </c>
      <c r="U1533" s="70">
        <v>218.56018479894203</v>
      </c>
      <c r="V1533" s="70">
        <v>224.96353186032084</v>
      </c>
      <c r="W1533" s="70">
        <v>226.36111084608342</v>
      </c>
      <c r="X1533" s="70">
        <v>227.58032983104229</v>
      </c>
      <c r="Y1533" s="70">
        <v>231.58505714872251</v>
      </c>
      <c r="Z1533" s="70">
        <v>233.43121111022793</v>
      </c>
      <c r="AA1533" s="70">
        <v>237.81434422917638</v>
      </c>
      <c r="BJ1533" s="275"/>
    </row>
    <row r="1534" spans="1:62" x14ac:dyDescent="0.25">
      <c r="A1534" t="str">
        <f t="shared" si="33"/>
        <v>69. Rechtskundige en boekhoudkundige dienstverlening</v>
      </c>
      <c r="B1534" s="275">
        <v>69</v>
      </c>
      <c r="C1534" s="5" t="s">
        <v>169</v>
      </c>
      <c r="D1534" s="266"/>
      <c r="E1534" s="70">
        <v>27.428958472693857</v>
      </c>
      <c r="F1534" s="70">
        <v>31.316862769673701</v>
      </c>
      <c r="G1534" s="70">
        <v>30.700480025399131</v>
      </c>
      <c r="H1534" s="70">
        <v>33.442412875462608</v>
      </c>
      <c r="I1534" s="70">
        <v>38.793445656162383</v>
      </c>
      <c r="J1534" s="70">
        <v>37.620798470860912</v>
      </c>
      <c r="K1534" s="69">
        <v>41.420908447659791</v>
      </c>
      <c r="L1534" s="69">
        <v>44.474646697601692</v>
      </c>
      <c r="M1534" s="265">
        <v>46.310674210002233</v>
      </c>
      <c r="N1534" s="70">
        <v>46.536867150480724</v>
      </c>
      <c r="O1534" s="70">
        <v>49.853245017764458</v>
      </c>
      <c r="P1534" s="70">
        <v>65.311252369445981</v>
      </c>
      <c r="Q1534" s="70">
        <v>68.941610868252866</v>
      </c>
      <c r="R1534" s="70">
        <v>74.163459752635617</v>
      </c>
      <c r="S1534" s="70">
        <v>75.692752955941529</v>
      </c>
      <c r="T1534" s="265">
        <v>80.161560006141769</v>
      </c>
      <c r="U1534" s="70">
        <v>47.591168048787686</v>
      </c>
      <c r="V1534" s="70">
        <v>50.557085848918454</v>
      </c>
      <c r="W1534" s="70">
        <v>65.680430695474399</v>
      </c>
      <c r="X1534" s="70">
        <v>68.752546268884672</v>
      </c>
      <c r="Y1534" s="70">
        <v>73.34267093449597</v>
      </c>
      <c r="Z1534" s="70">
        <v>74.230164131934245</v>
      </c>
      <c r="AA1534" s="70">
        <v>77.956379320488139</v>
      </c>
      <c r="BJ1534" s="275"/>
    </row>
    <row r="1535" spans="1:62" x14ac:dyDescent="0.25">
      <c r="A1535" t="str">
        <f t="shared" si="33"/>
        <v>69. Rechtskundige en boekhoudkundige dienstverlening</v>
      </c>
      <c r="B1535" s="275">
        <v>69</v>
      </c>
      <c r="C1535" s="5" t="s">
        <v>26</v>
      </c>
      <c r="D1535" s="270"/>
      <c r="E1535" s="70">
        <v>258.78036963139971</v>
      </c>
      <c r="F1535" s="70">
        <v>286.96741058977534</v>
      </c>
      <c r="G1535" s="70">
        <v>299.60591763614008</v>
      </c>
      <c r="H1535" s="70">
        <v>300.80586840139546</v>
      </c>
      <c r="I1535" s="70">
        <v>333.16638392836961</v>
      </c>
      <c r="J1535" s="70">
        <v>328.13542494089887</v>
      </c>
      <c r="K1535" s="69">
        <v>371.1051623999038</v>
      </c>
      <c r="L1535" s="69">
        <v>403.53284011968361</v>
      </c>
      <c r="M1535" s="265">
        <v>406.70665556833052</v>
      </c>
      <c r="N1535" s="70">
        <v>419.13328666520829</v>
      </c>
      <c r="O1535" s="70">
        <v>434.05306728845045</v>
      </c>
      <c r="P1535" s="70">
        <v>456.17017814723386</v>
      </c>
      <c r="Q1535" s="70">
        <v>465.84331758260362</v>
      </c>
      <c r="R1535" s="70">
        <v>481.20696350357986</v>
      </c>
      <c r="S1535" s="70">
        <v>486.91173156326522</v>
      </c>
      <c r="T1535" s="265">
        <v>494.94348783776258</v>
      </c>
      <c r="U1535" s="70">
        <v>432.01262559472519</v>
      </c>
      <c r="V1535" s="70">
        <v>443.59908729928935</v>
      </c>
      <c r="W1535" s="70">
        <v>462.21372291492406</v>
      </c>
      <c r="X1535" s="70">
        <v>468.06528766428289</v>
      </c>
      <c r="Y1535" s="70">
        <v>479.43633240648052</v>
      </c>
      <c r="Z1535" s="70">
        <v>481.02424650128876</v>
      </c>
      <c r="AA1535" s="70">
        <v>484.726596330907</v>
      </c>
      <c r="BJ1535" s="275"/>
    </row>
    <row r="1536" spans="1:62" x14ac:dyDescent="0.25">
      <c r="A1536" t="str">
        <f t="shared" si="33"/>
        <v>69. Rechtskundige en boekhoudkundige dienstverlening</v>
      </c>
      <c r="B1536" s="275">
        <v>69</v>
      </c>
      <c r="C1536" s="5" t="s">
        <v>19</v>
      </c>
      <c r="D1536" s="270"/>
      <c r="E1536" s="70">
        <v>3474.1365173449267</v>
      </c>
      <c r="F1536" s="70">
        <v>3705.9553002992411</v>
      </c>
      <c r="G1536" s="70">
        <v>3717.2872581688466</v>
      </c>
      <c r="H1536" s="70">
        <v>3620.2255747895592</v>
      </c>
      <c r="I1536" s="70">
        <v>3888.4091435247597</v>
      </c>
      <c r="J1536" s="70">
        <v>3705.3865404372777</v>
      </c>
      <c r="K1536" s="69">
        <v>4007.2222802061033</v>
      </c>
      <c r="L1536" s="69">
        <v>4214.808165180274</v>
      </c>
      <c r="M1536" s="265">
        <v>4150.262711643727</v>
      </c>
      <c r="N1536" s="70">
        <v>4228.3398926198042</v>
      </c>
      <c r="O1536" s="70">
        <v>4325.2554455645268</v>
      </c>
      <c r="P1536" s="70">
        <v>4418.645653298755</v>
      </c>
      <c r="Q1536" s="70">
        <v>4517.2351275279871</v>
      </c>
      <c r="R1536" s="70">
        <v>4617.314323119057</v>
      </c>
      <c r="S1536" s="70">
        <v>4716.1906916350517</v>
      </c>
      <c r="T1536" s="265">
        <v>4821.0142995397055</v>
      </c>
      <c r="U1536" s="70">
        <v>4332.4277197359534</v>
      </c>
      <c r="V1536" s="70">
        <v>4394.4363298593025</v>
      </c>
      <c r="W1536" s="70">
        <v>4451.682127132859</v>
      </c>
      <c r="X1536" s="70">
        <v>4512.7776582895376</v>
      </c>
      <c r="Y1536" s="70">
        <v>4574.0255936399408</v>
      </c>
      <c r="Z1536" s="70">
        <v>4632.8255650891306</v>
      </c>
      <c r="AA1536" s="70">
        <v>4696.0236274412246</v>
      </c>
      <c r="BJ1536" s="275"/>
    </row>
    <row r="1537" spans="1:62" x14ac:dyDescent="0.25">
      <c r="A1537" t="str">
        <f t="shared" si="33"/>
        <v>69. Rechtskundige en boekhoudkundige dienstverlening</v>
      </c>
      <c r="B1537" s="275">
        <v>69</v>
      </c>
      <c r="C1537" s="5" t="s">
        <v>20</v>
      </c>
      <c r="D1537" s="270"/>
      <c r="E1537" s="267">
        <v>7.4487680129844164E-2</v>
      </c>
      <c r="F1537" s="267">
        <v>7.7434126247179463E-2</v>
      </c>
      <c r="G1537" s="267">
        <v>8.0597999785393878E-2</v>
      </c>
      <c r="H1537" s="267">
        <v>8.309036610760949E-2</v>
      </c>
      <c r="I1537" s="267">
        <v>8.568192585473694E-2</v>
      </c>
      <c r="J1537" s="267">
        <v>8.8556327756880979E-2</v>
      </c>
      <c r="K1537" s="333">
        <v>9.2609078421478724E-2</v>
      </c>
      <c r="L1537" s="333">
        <v>9.574168605190217E-2</v>
      </c>
      <c r="M1537" s="268">
        <v>9.7995400249555012E-2</v>
      </c>
      <c r="N1537" s="267">
        <v>9.9124785922902886E-2</v>
      </c>
      <c r="O1537" s="267">
        <v>0.10035316358795969</v>
      </c>
      <c r="P1537" s="267">
        <v>0.1032375560159884</v>
      </c>
      <c r="Q1537" s="267">
        <v>0.1031257626471022</v>
      </c>
      <c r="R1537" s="267">
        <v>0.10421793489218602</v>
      </c>
      <c r="S1537" s="267">
        <v>0.10324258780012524</v>
      </c>
      <c r="T1537" s="268">
        <v>0.10266376681044447</v>
      </c>
      <c r="U1537" s="267">
        <v>9.9716060726583775E-2</v>
      </c>
      <c r="V1537" s="267">
        <v>0.10094561713981919</v>
      </c>
      <c r="W1537" s="267">
        <v>0.10382900434371679</v>
      </c>
      <c r="X1537" s="267">
        <v>0.10371999755061986</v>
      </c>
      <c r="Y1537" s="267">
        <v>0.10481715123612859</v>
      </c>
      <c r="Z1537" s="267">
        <v>0.1038295614076362</v>
      </c>
      <c r="AA1537" s="267">
        <v>0.10322064682520038</v>
      </c>
      <c r="BJ1537" s="275"/>
    </row>
    <row r="1538" spans="1:62" x14ac:dyDescent="0.25">
      <c r="A1538" t="str">
        <f t="shared" si="33"/>
        <v>69. Rechtskundige en boekhoudkundige dienstverlening</v>
      </c>
      <c r="B1538" s="275">
        <v>69</v>
      </c>
      <c r="C1538" s="5" t="s">
        <v>29</v>
      </c>
      <c r="D1538" s="270"/>
      <c r="E1538" s="70">
        <v>3474.1365173449267</v>
      </c>
      <c r="F1538" s="70">
        <v>3705.9553002992411</v>
      </c>
      <c r="G1538" s="70">
        <v>3717.2872581688466</v>
      </c>
      <c r="H1538" s="70">
        <v>3620.2255747895592</v>
      </c>
      <c r="I1538" s="70">
        <v>3888.4091435247597</v>
      </c>
      <c r="J1538" s="70">
        <v>3705.3865404372777</v>
      </c>
      <c r="K1538" s="69">
        <v>4007.2222802061033</v>
      </c>
      <c r="L1538" s="69">
        <v>4214.808165180274</v>
      </c>
      <c r="M1538" s="265">
        <v>4150.262711643727</v>
      </c>
      <c r="N1538" s="70">
        <v>4228.3398926198042</v>
      </c>
      <c r="O1538" s="70">
        <v>4325.2554455645268</v>
      </c>
      <c r="P1538" s="70">
        <v>4418.645653298755</v>
      </c>
      <c r="Q1538" s="70">
        <v>4517.2351275279871</v>
      </c>
      <c r="R1538" s="70">
        <v>4617.314323119057</v>
      </c>
      <c r="S1538" s="70">
        <v>4716.1906916350517</v>
      </c>
      <c r="T1538" s="265">
        <v>4821.0142995397055</v>
      </c>
      <c r="U1538" s="70">
        <v>4332.4277197359534</v>
      </c>
      <c r="V1538" s="70">
        <v>4394.4363298593025</v>
      </c>
      <c r="W1538" s="70">
        <v>4451.682127132859</v>
      </c>
      <c r="X1538" s="70">
        <v>4512.7776582895376</v>
      </c>
      <c r="Y1538" s="70">
        <v>4574.0255936399408</v>
      </c>
      <c r="Z1538" s="70">
        <v>4632.8255650891306</v>
      </c>
      <c r="AA1538" s="70">
        <v>4696.0236274412246</v>
      </c>
      <c r="BJ1538" s="275"/>
    </row>
    <row r="1539" spans="1:62" x14ac:dyDescent="0.25">
      <c r="A1539" t="str">
        <f t="shared" ref="A1539:A1602" si="34">VLOOKUP(B1539,$AU$3:$AV$70,2)</f>
        <v>70. Activiteiten van hoofdkantoren; adviesbureaus op het gebied van bedrijfsbeheer</v>
      </c>
      <c r="B1539" s="275">
        <v>70</v>
      </c>
      <c r="C1539" s="5" t="s">
        <v>25</v>
      </c>
      <c r="D1539" s="70">
        <v>21233</v>
      </c>
      <c r="E1539" s="70">
        <v>22541</v>
      </c>
      <c r="F1539" s="70">
        <v>24355</v>
      </c>
      <c r="G1539" s="70">
        <v>25867</v>
      </c>
      <c r="H1539" s="70">
        <v>29392</v>
      </c>
      <c r="I1539" s="70">
        <v>31791</v>
      </c>
      <c r="J1539" s="70">
        <v>32792</v>
      </c>
      <c r="K1539" s="69">
        <v>32754</v>
      </c>
      <c r="L1539" s="69">
        <v>34740</v>
      </c>
      <c r="M1539" s="265">
        <v>37289.964364536005</v>
      </c>
      <c r="N1539" s="70">
        <v>39697.905311931157</v>
      </c>
      <c r="O1539" s="70">
        <v>42261.335268365379</v>
      </c>
      <c r="P1539" s="70">
        <v>44990.294692662152</v>
      </c>
      <c r="Q1539" s="70">
        <v>47895.472390521943</v>
      </c>
      <c r="R1539" s="70">
        <v>50988.247380504377</v>
      </c>
      <c r="S1539" s="70">
        <v>54280.733463440811</v>
      </c>
      <c r="T1539" s="265">
        <v>57785.82666984696</v>
      </c>
      <c r="U1539" s="70">
        <v>39104.600993025073</v>
      </c>
      <c r="V1539" s="70">
        <v>41007.543044959057</v>
      </c>
      <c r="W1539" s="70">
        <v>43003.087715537855</v>
      </c>
      <c r="X1539" s="70">
        <v>45095.741313806204</v>
      </c>
      <c r="Y1539" s="70">
        <v>47290.229438732546</v>
      </c>
      <c r="Z1539" s="70">
        <v>49591.507650486186</v>
      </c>
      <c r="AA1539" s="70">
        <v>52004.772661008756</v>
      </c>
      <c r="BJ1539" s="275"/>
    </row>
    <row r="1540" spans="1:62" x14ac:dyDescent="0.25">
      <c r="A1540" t="str">
        <f t="shared" si="34"/>
        <v>70. Activiteiten van hoofdkantoren; adviesbureaus op het gebied van bedrijfsbeheer</v>
      </c>
      <c r="B1540" s="275">
        <v>70</v>
      </c>
      <c r="C1540" s="5" t="s">
        <v>154</v>
      </c>
      <c r="D1540" s="266"/>
      <c r="E1540" s="70">
        <v>1308</v>
      </c>
      <c r="F1540" s="70">
        <v>1814</v>
      </c>
      <c r="G1540" s="70">
        <v>1512</v>
      </c>
      <c r="H1540" s="70">
        <v>3525</v>
      </c>
      <c r="I1540" s="70">
        <v>2399</v>
      </c>
      <c r="J1540" s="70">
        <v>1001</v>
      </c>
      <c r="K1540" s="69">
        <v>-38</v>
      </c>
      <c r="L1540" s="69">
        <v>1986</v>
      </c>
      <c r="M1540" s="265">
        <v>2549.9643645360047</v>
      </c>
      <c r="N1540" s="70">
        <v>2407.9409473951528</v>
      </c>
      <c r="O1540" s="70">
        <v>2563.4299564342218</v>
      </c>
      <c r="P1540" s="70">
        <v>2728.9594242967723</v>
      </c>
      <c r="Q1540" s="70">
        <v>2905.1776978597918</v>
      </c>
      <c r="R1540" s="70">
        <v>3092.7749899824339</v>
      </c>
      <c r="S1540" s="70">
        <v>3292.4860829364334</v>
      </c>
      <c r="T1540" s="265">
        <v>3505.093206406149</v>
      </c>
      <c r="U1540" s="70">
        <v>1814.6366284890682</v>
      </c>
      <c r="V1540" s="70">
        <v>1902.9420519339837</v>
      </c>
      <c r="W1540" s="70">
        <v>1995.5446705787981</v>
      </c>
      <c r="X1540" s="70">
        <v>2092.653598268349</v>
      </c>
      <c r="Y1540" s="70">
        <v>2194.4881249263417</v>
      </c>
      <c r="Z1540" s="70">
        <v>2301.2782117536408</v>
      </c>
      <c r="AA1540" s="70">
        <v>2413.2650105225694</v>
      </c>
      <c r="BJ1540" s="275"/>
    </row>
    <row r="1541" spans="1:62" x14ac:dyDescent="0.25">
      <c r="A1541" t="str">
        <f t="shared" si="34"/>
        <v>70. Activiteiten van hoofdkantoren; adviesbureaus op het gebied van bedrijfsbeheer</v>
      </c>
      <c r="B1541" s="275">
        <v>70</v>
      </c>
      <c r="C1541" s="5" t="s">
        <v>155</v>
      </c>
      <c r="D1541" s="266"/>
      <c r="E1541" s="267">
        <v>1.0616022229548345</v>
      </c>
      <c r="F1541" s="267">
        <v>1.0804755778359434</v>
      </c>
      <c r="G1541" s="267">
        <v>1.0620817080681584</v>
      </c>
      <c r="H1541" s="267">
        <v>1.1362740170874086</v>
      </c>
      <c r="I1541" s="267">
        <v>1.0816208492106696</v>
      </c>
      <c r="J1541" s="267">
        <v>1.0314868988078387</v>
      </c>
      <c r="K1541" s="333">
        <v>0.99884118077579898</v>
      </c>
      <c r="L1541" s="333">
        <v>1.0606338157171644</v>
      </c>
      <c r="M1541" s="268">
        <v>1.0734013921858379</v>
      </c>
      <c r="N1541" s="267">
        <v>1.0645734311745598</v>
      </c>
      <c r="O1541" s="267">
        <v>1.0645734311745609</v>
      </c>
      <c r="P1541" s="267">
        <v>1.0645734311745594</v>
      </c>
      <c r="Q1541" s="267">
        <v>1.06457343117456</v>
      </c>
      <c r="R1541" s="267">
        <v>1.0645734311745605</v>
      </c>
      <c r="S1541" s="267">
        <v>1.0645734311745598</v>
      </c>
      <c r="T1541" s="268">
        <v>1.0645734311745603</v>
      </c>
      <c r="U1541" s="267">
        <v>1.0486628683993822</v>
      </c>
      <c r="V1541" s="267">
        <v>1.0486628683993835</v>
      </c>
      <c r="W1541" s="267">
        <v>1.0486628683993811</v>
      </c>
      <c r="X1541" s="267">
        <v>1.0486628683993831</v>
      </c>
      <c r="Y1541" s="267">
        <v>1.0486628683993824</v>
      </c>
      <c r="Z1541" s="267">
        <v>1.0486628683993824</v>
      </c>
      <c r="AA1541" s="267">
        <v>1.0486628683993824</v>
      </c>
      <c r="BJ1541" s="275"/>
    </row>
    <row r="1542" spans="1:62" x14ac:dyDescent="0.25">
      <c r="A1542" t="str">
        <f t="shared" si="34"/>
        <v>70. Activiteiten van hoofdkantoren; adviesbureaus op het gebied van bedrijfsbeheer</v>
      </c>
      <c r="B1542" s="275">
        <v>70</v>
      </c>
      <c r="C1542" s="5" t="s">
        <v>8</v>
      </c>
      <c r="D1542" s="70">
        <v>15</v>
      </c>
      <c r="E1542" s="70">
        <v>10</v>
      </c>
      <c r="F1542" s="70">
        <v>20</v>
      </c>
      <c r="G1542" s="70">
        <v>20</v>
      </c>
      <c r="H1542" s="70">
        <v>34</v>
      </c>
      <c r="I1542" s="70">
        <v>19</v>
      </c>
      <c r="J1542" s="70">
        <v>14</v>
      </c>
      <c r="K1542" s="69">
        <v>18</v>
      </c>
      <c r="L1542" s="69">
        <v>18</v>
      </c>
      <c r="M1542" s="265">
        <v>26.855361297801558</v>
      </c>
      <c r="N1542" s="70">
        <v>29.045929167867392</v>
      </c>
      <c r="O1542" s="70">
        <v>31.072606705818522</v>
      </c>
      <c r="P1542" s="70">
        <v>33.437984453392346</v>
      </c>
      <c r="Q1542" s="70">
        <v>35.877925125892403</v>
      </c>
      <c r="R1542" s="70">
        <v>38.411923232217447</v>
      </c>
      <c r="S1542" s="70">
        <v>41.061392097133336</v>
      </c>
      <c r="T1542" s="265">
        <v>43.526130300587532</v>
      </c>
      <c r="U1542" s="70">
        <v>28.611823763904017</v>
      </c>
      <c r="V1542" s="70">
        <v>30.15075716175361</v>
      </c>
      <c r="W1542" s="70">
        <v>31.961039337547295</v>
      </c>
      <c r="X1542" s="70">
        <v>33.780680085191733</v>
      </c>
      <c r="Y1542" s="70">
        <v>35.626026705304966</v>
      </c>
      <c r="Z1542" s="70">
        <v>37.514164057788427</v>
      </c>
      <c r="AA1542" s="70">
        <v>39.171655776911216</v>
      </c>
      <c r="BJ1542" s="275"/>
    </row>
    <row r="1543" spans="1:62" x14ac:dyDescent="0.25">
      <c r="A1543" t="str">
        <f t="shared" si="34"/>
        <v>70. Activiteiten van hoofdkantoren; adviesbureaus op het gebied van bedrijfsbeheer</v>
      </c>
      <c r="B1543" s="275">
        <v>70</v>
      </c>
      <c r="C1543" s="5" t="s">
        <v>9</v>
      </c>
      <c r="D1543" s="70">
        <v>1051</v>
      </c>
      <c r="E1543" s="70">
        <v>1114</v>
      </c>
      <c r="F1543" s="70">
        <v>1229</v>
      </c>
      <c r="G1543" s="70">
        <v>1425</v>
      </c>
      <c r="H1543" s="70">
        <v>1697</v>
      </c>
      <c r="I1543" s="70">
        <v>1889</v>
      </c>
      <c r="J1543" s="70">
        <v>1809</v>
      </c>
      <c r="K1543" s="69">
        <v>1685</v>
      </c>
      <c r="L1543" s="69">
        <v>1919</v>
      </c>
      <c r="M1543" s="265">
        <v>2208.8534667441781</v>
      </c>
      <c r="N1543" s="70">
        <v>2389.0276740570935</v>
      </c>
      <c r="O1543" s="70">
        <v>2555.7219015535738</v>
      </c>
      <c r="P1543" s="70">
        <v>2750.2742212915209</v>
      </c>
      <c r="Q1543" s="70">
        <v>2950.95934160465</v>
      </c>
      <c r="R1543" s="70">
        <v>3159.3806858498856</v>
      </c>
      <c r="S1543" s="70">
        <v>3377.2994999892171</v>
      </c>
      <c r="T1543" s="265">
        <v>3580.0242172233252</v>
      </c>
      <c r="U1543" s="70">
        <v>2353.3225045811055</v>
      </c>
      <c r="V1543" s="70">
        <v>2479.8997765542349</v>
      </c>
      <c r="W1543" s="70">
        <v>2628.7954855132652</v>
      </c>
      <c r="X1543" s="70">
        <v>2778.4609370070198</v>
      </c>
      <c r="Y1543" s="70">
        <v>2930.2406965113337</v>
      </c>
      <c r="Z1543" s="70">
        <v>3085.5399937530983</v>
      </c>
      <c r="AA1543" s="70">
        <v>3221.8686876509473</v>
      </c>
      <c r="BJ1543" s="275"/>
    </row>
    <row r="1544" spans="1:62" x14ac:dyDescent="0.25">
      <c r="A1544" t="str">
        <f t="shared" si="34"/>
        <v>70. Activiteiten van hoofdkantoren; adviesbureaus op het gebied van bedrijfsbeheer</v>
      </c>
      <c r="B1544" s="275">
        <v>70</v>
      </c>
      <c r="C1544" s="5" t="s">
        <v>10</v>
      </c>
      <c r="D1544" s="70">
        <v>3562</v>
      </c>
      <c r="E1544" s="70">
        <v>3934</v>
      </c>
      <c r="F1544" s="70">
        <v>4379</v>
      </c>
      <c r="G1544" s="70">
        <v>5000</v>
      </c>
      <c r="H1544" s="70">
        <v>5894</v>
      </c>
      <c r="I1544" s="70">
        <v>6515</v>
      </c>
      <c r="J1544" s="70">
        <v>6816</v>
      </c>
      <c r="K1544" s="69">
        <v>6674</v>
      </c>
      <c r="L1544" s="69">
        <v>7224</v>
      </c>
      <c r="M1544" s="265">
        <v>7992.3473462350139</v>
      </c>
      <c r="N1544" s="70">
        <v>8644.2759912799647</v>
      </c>
      <c r="O1544" s="70">
        <v>9247.429702842348</v>
      </c>
      <c r="P1544" s="70">
        <v>9951.3830160756588</v>
      </c>
      <c r="Q1544" s="70">
        <v>10677.526788359335</v>
      </c>
      <c r="R1544" s="70">
        <v>11431.662724788144</v>
      </c>
      <c r="S1544" s="70">
        <v>12220.163583764715</v>
      </c>
      <c r="T1544" s="265">
        <v>12953.687278385569</v>
      </c>
      <c r="U1544" s="70">
        <v>8515.0831223075784</v>
      </c>
      <c r="V1544" s="70">
        <v>8973.080693889031</v>
      </c>
      <c r="W1544" s="70">
        <v>9511.8335999922001</v>
      </c>
      <c r="X1544" s="70">
        <v>10053.371683925096</v>
      </c>
      <c r="Y1544" s="70">
        <v>10602.560019118082</v>
      </c>
      <c r="Z1544" s="70">
        <v>11164.483181912534</v>
      </c>
      <c r="AA1544" s="70">
        <v>11657.764556750042</v>
      </c>
      <c r="BJ1544" s="275"/>
    </row>
    <row r="1545" spans="1:62" x14ac:dyDescent="0.25">
      <c r="A1545" t="str">
        <f t="shared" si="34"/>
        <v>70. Activiteiten van hoofdkantoren; adviesbureaus op het gebied van bedrijfsbeheer</v>
      </c>
      <c r="B1545" s="275">
        <v>70</v>
      </c>
      <c r="C1545" s="5" t="s">
        <v>11</v>
      </c>
      <c r="D1545" s="70">
        <v>3753</v>
      </c>
      <c r="E1545" s="70">
        <v>3984</v>
      </c>
      <c r="F1545" s="70">
        <v>4212</v>
      </c>
      <c r="G1545" s="70">
        <v>4348</v>
      </c>
      <c r="H1545" s="70">
        <v>4992</v>
      </c>
      <c r="I1545" s="70">
        <v>5471</v>
      </c>
      <c r="J1545" s="70">
        <v>5661</v>
      </c>
      <c r="K1545" s="69">
        <v>5843</v>
      </c>
      <c r="L1545" s="69">
        <v>6386</v>
      </c>
      <c r="M1545" s="265">
        <v>6819.5161279603908</v>
      </c>
      <c r="N1545" s="70">
        <v>7325.0005391184714</v>
      </c>
      <c r="O1545" s="70">
        <v>7912.0049927737191</v>
      </c>
      <c r="P1545" s="70">
        <v>8493.1031732803167</v>
      </c>
      <c r="Q1545" s="70">
        <v>9077.6132315576415</v>
      </c>
      <c r="R1545" s="70">
        <v>9764.1237893662856</v>
      </c>
      <c r="S1545" s="70">
        <v>10486.729477748393</v>
      </c>
      <c r="T1545" s="265">
        <v>11237.725659662849</v>
      </c>
      <c r="U1545" s="70">
        <v>7215.5248773247422</v>
      </c>
      <c r="V1545" s="70">
        <v>7677.2748246780266</v>
      </c>
      <c r="W1545" s="70">
        <v>8117.9655130655301</v>
      </c>
      <c r="X1545" s="70">
        <v>8546.9811154449799</v>
      </c>
      <c r="Y1545" s="70">
        <v>9055.9624617313293</v>
      </c>
      <c r="Z1545" s="70">
        <v>9580.7976779570381</v>
      </c>
      <c r="AA1545" s="70">
        <v>10113.472486887578</v>
      </c>
      <c r="BJ1545" s="275"/>
    </row>
    <row r="1546" spans="1:62" x14ac:dyDescent="0.25">
      <c r="A1546" t="str">
        <f t="shared" si="34"/>
        <v>70. Activiteiten van hoofdkantoren; adviesbureaus op het gebied van bedrijfsbeheer</v>
      </c>
      <c r="B1546" s="275">
        <v>70</v>
      </c>
      <c r="C1546" s="5" t="s">
        <v>12</v>
      </c>
      <c r="D1546" s="70">
        <v>3221</v>
      </c>
      <c r="E1546" s="70">
        <v>3405</v>
      </c>
      <c r="F1546" s="70">
        <v>3699</v>
      </c>
      <c r="G1546" s="70">
        <v>3847</v>
      </c>
      <c r="H1546" s="70">
        <v>4331</v>
      </c>
      <c r="I1546" s="70">
        <v>4460</v>
      </c>
      <c r="J1546" s="70">
        <v>4624</v>
      </c>
      <c r="K1546" s="69">
        <v>4486</v>
      </c>
      <c r="L1546" s="69">
        <v>4687</v>
      </c>
      <c r="M1546" s="265">
        <v>5088.4316728550893</v>
      </c>
      <c r="N1546" s="70">
        <v>5488.0973350591739</v>
      </c>
      <c r="O1546" s="70">
        <v>5918.2265945929794</v>
      </c>
      <c r="P1546" s="70">
        <v>6468.0457580015391</v>
      </c>
      <c r="Q1546" s="70">
        <v>6971.0569158537892</v>
      </c>
      <c r="R1546" s="70">
        <v>7444.2898632312463</v>
      </c>
      <c r="S1546" s="70">
        <v>7996.0845078068505</v>
      </c>
      <c r="T1546" s="265">
        <v>8636.8676985820457</v>
      </c>
      <c r="U1546" s="70">
        <v>5406.0750765575649</v>
      </c>
      <c r="V1546" s="70">
        <v>5742.6470386339015</v>
      </c>
      <c r="W1546" s="70">
        <v>6182.354238386838</v>
      </c>
      <c r="X1546" s="70">
        <v>6563.5636036313899</v>
      </c>
      <c r="Y1546" s="70">
        <v>6904.3788270165496</v>
      </c>
      <c r="Z1546" s="70">
        <v>7305.3155464436359</v>
      </c>
      <c r="AA1546" s="70">
        <v>7772.8115535005945</v>
      </c>
      <c r="BJ1546" s="275"/>
    </row>
    <row r="1547" spans="1:62" x14ac:dyDescent="0.25">
      <c r="A1547" t="str">
        <f t="shared" si="34"/>
        <v>70. Activiteiten van hoofdkantoren; adviesbureaus op het gebied van bedrijfsbeheer</v>
      </c>
      <c r="B1547" s="275">
        <v>70</v>
      </c>
      <c r="C1547" s="5" t="s">
        <v>13</v>
      </c>
      <c r="D1547" s="70">
        <v>3082</v>
      </c>
      <c r="E1547" s="70">
        <v>3160</v>
      </c>
      <c r="F1547" s="70">
        <v>3257</v>
      </c>
      <c r="G1547" s="70">
        <v>3269</v>
      </c>
      <c r="H1547" s="70">
        <v>3591</v>
      </c>
      <c r="I1547" s="70">
        <v>3737</v>
      </c>
      <c r="J1547" s="70">
        <v>3830</v>
      </c>
      <c r="K1547" s="69">
        <v>3903</v>
      </c>
      <c r="L1547" s="69">
        <v>4051</v>
      </c>
      <c r="M1547" s="265">
        <v>4227.4690338080081</v>
      </c>
      <c r="N1547" s="70">
        <v>4426.5197225972652</v>
      </c>
      <c r="O1547" s="70">
        <v>4600.7229003380862</v>
      </c>
      <c r="P1547" s="70">
        <v>4774.3402435928438</v>
      </c>
      <c r="Q1547" s="70">
        <v>5116.4020927977936</v>
      </c>
      <c r="R1547" s="70">
        <v>5554.6111500009292</v>
      </c>
      <c r="S1547" s="70">
        <v>5990.892402512216</v>
      </c>
      <c r="T1547" s="265">
        <v>6460.4281916422178</v>
      </c>
      <c r="U1547" s="70">
        <v>4360.3632529169718</v>
      </c>
      <c r="V1547" s="70">
        <v>4464.2305117786254</v>
      </c>
      <c r="W1547" s="70">
        <v>4563.4591567263378</v>
      </c>
      <c r="X1547" s="70">
        <v>4817.3226762011163</v>
      </c>
      <c r="Y1547" s="70">
        <v>5151.7525944012459</v>
      </c>
      <c r="Z1547" s="70">
        <v>5473.3487824464491</v>
      </c>
      <c r="AA1547" s="70">
        <v>5814.1090776233295</v>
      </c>
      <c r="BJ1547" s="275"/>
    </row>
    <row r="1548" spans="1:62" x14ac:dyDescent="0.25">
      <c r="A1548" t="str">
        <f t="shared" si="34"/>
        <v>70. Activiteiten van hoofdkantoren; adviesbureaus op het gebied van bedrijfsbeheer</v>
      </c>
      <c r="B1548" s="275">
        <v>70</v>
      </c>
      <c r="C1548" s="5" t="s">
        <v>14</v>
      </c>
      <c r="D1548" s="70">
        <v>2661</v>
      </c>
      <c r="E1548" s="70">
        <v>2787</v>
      </c>
      <c r="F1548" s="70">
        <v>2942</v>
      </c>
      <c r="G1548" s="70">
        <v>3033</v>
      </c>
      <c r="H1548" s="70">
        <v>3372</v>
      </c>
      <c r="I1548" s="70">
        <v>3559</v>
      </c>
      <c r="J1548" s="70">
        <v>3511</v>
      </c>
      <c r="K1548" s="69">
        <v>3359</v>
      </c>
      <c r="L1548" s="69">
        <v>3333</v>
      </c>
      <c r="M1548" s="265">
        <v>3445.8859288574668</v>
      </c>
      <c r="N1548" s="70">
        <v>3641.4701321132393</v>
      </c>
      <c r="O1548" s="70">
        <v>3862.920831555346</v>
      </c>
      <c r="P1548" s="70">
        <v>4169.3687995608589</v>
      </c>
      <c r="Q1548" s="70">
        <v>4422.1346016479329</v>
      </c>
      <c r="R1548" s="70">
        <v>4614.7709434207718</v>
      </c>
      <c r="S1548" s="70">
        <v>4832.0577709638055</v>
      </c>
      <c r="T1548" s="265">
        <v>5022.2206690148323</v>
      </c>
      <c r="U1548" s="70">
        <v>3587.0466067515381</v>
      </c>
      <c r="V1548" s="70">
        <v>3748.3172567396705</v>
      </c>
      <c r="W1548" s="70">
        <v>3985.2091085588131</v>
      </c>
      <c r="X1548" s="70">
        <v>4163.6386091936674</v>
      </c>
      <c r="Y1548" s="70">
        <v>4280.0760554285553</v>
      </c>
      <c r="Z1548" s="70">
        <v>4414.6240226790187</v>
      </c>
      <c r="AA1548" s="70">
        <v>4519.7838154631936</v>
      </c>
      <c r="BJ1548" s="275"/>
    </row>
    <row r="1549" spans="1:62" x14ac:dyDescent="0.25">
      <c r="A1549" t="str">
        <f t="shared" si="34"/>
        <v>70. Activiteiten van hoofdkantoren; adviesbureaus op het gebied van bedrijfsbeheer</v>
      </c>
      <c r="B1549" s="275">
        <v>70</v>
      </c>
      <c r="C1549" s="5" t="s">
        <v>15</v>
      </c>
      <c r="D1549" s="70">
        <v>2181</v>
      </c>
      <c r="E1549" s="70">
        <v>2261</v>
      </c>
      <c r="F1549" s="70">
        <v>2452</v>
      </c>
      <c r="G1549" s="70">
        <v>2524</v>
      </c>
      <c r="H1549" s="70">
        <v>2743</v>
      </c>
      <c r="I1549" s="70">
        <v>2945</v>
      </c>
      <c r="J1549" s="70">
        <v>3067</v>
      </c>
      <c r="K1549" s="69">
        <v>3112</v>
      </c>
      <c r="L1549" s="69">
        <v>3188</v>
      </c>
      <c r="M1549" s="265">
        <v>3317.7997949500764</v>
      </c>
      <c r="N1549" s="70">
        <v>3357.4252641934845</v>
      </c>
      <c r="O1549" s="70">
        <v>3367.2285768806632</v>
      </c>
      <c r="P1549" s="70">
        <v>3362.6178542994285</v>
      </c>
      <c r="Q1549" s="70">
        <v>3445.7996234417269</v>
      </c>
      <c r="R1549" s="70">
        <v>3567.2622949968322</v>
      </c>
      <c r="S1549" s="70">
        <v>3771.6835122614293</v>
      </c>
      <c r="T1549" s="265">
        <v>4003.9422954495112</v>
      </c>
      <c r="U1549" s="70">
        <v>3307.2469262182635</v>
      </c>
      <c r="V1549" s="70">
        <v>3267.3309996433245</v>
      </c>
      <c r="W1549" s="70">
        <v>3214.092095419338</v>
      </c>
      <c r="X1549" s="70">
        <v>3244.3753173773734</v>
      </c>
      <c r="Y1549" s="70">
        <v>3308.5399295964389</v>
      </c>
      <c r="Z1549" s="70">
        <v>3445.8538015058843</v>
      </c>
      <c r="AA1549" s="70">
        <v>3603.3768282370552</v>
      </c>
      <c r="BJ1549" s="275"/>
    </row>
    <row r="1550" spans="1:62" x14ac:dyDescent="0.25">
      <c r="A1550" t="str">
        <f t="shared" si="34"/>
        <v>70. Activiteiten van hoofdkantoren; adviesbureaus op het gebied van bedrijfsbeheer</v>
      </c>
      <c r="B1550" s="275">
        <v>70</v>
      </c>
      <c r="C1550" s="5" t="s">
        <v>16</v>
      </c>
      <c r="D1550" s="70">
        <v>1312</v>
      </c>
      <c r="E1550" s="70">
        <v>1424</v>
      </c>
      <c r="F1550" s="70">
        <v>1592</v>
      </c>
      <c r="G1550" s="70">
        <v>1746</v>
      </c>
      <c r="H1550" s="70">
        <v>1964</v>
      </c>
      <c r="I1550" s="70">
        <v>2247</v>
      </c>
      <c r="J1550" s="70">
        <v>2401</v>
      </c>
      <c r="K1550" s="69">
        <v>2485</v>
      </c>
      <c r="L1550" s="69">
        <v>2596</v>
      </c>
      <c r="M1550" s="265">
        <v>2655.6301028698635</v>
      </c>
      <c r="N1550" s="70">
        <v>2747.4606716334042</v>
      </c>
      <c r="O1550" s="70">
        <v>2898.4519364390621</v>
      </c>
      <c r="P1550" s="70">
        <v>3006.6976875102241</v>
      </c>
      <c r="Q1550" s="70">
        <v>3116.5212534307311</v>
      </c>
      <c r="R1550" s="70">
        <v>3240.3941292128193</v>
      </c>
      <c r="S1550" s="70">
        <v>3276.1156285211882</v>
      </c>
      <c r="T1550" s="265">
        <v>3287.6849722619954</v>
      </c>
      <c r="U1550" s="70">
        <v>2706.3985483375736</v>
      </c>
      <c r="V1550" s="70">
        <v>2812.4618352094731</v>
      </c>
      <c r="W1550" s="70">
        <v>2873.8928089571996</v>
      </c>
      <c r="X1550" s="70">
        <v>2934.3449229974212</v>
      </c>
      <c r="Y1550" s="70">
        <v>3005.3784884747356</v>
      </c>
      <c r="Z1550" s="70">
        <v>2993.0972352300842</v>
      </c>
      <c r="AA1550" s="70">
        <v>2958.7758697361692</v>
      </c>
      <c r="BJ1550" s="275"/>
    </row>
    <row r="1551" spans="1:62" x14ac:dyDescent="0.25">
      <c r="A1551" t="str">
        <f t="shared" si="34"/>
        <v>70. Activiteiten van hoofdkantoren; adviesbureaus op het gebied van bedrijfsbeheer</v>
      </c>
      <c r="B1551" s="275">
        <v>70</v>
      </c>
      <c r="C1551" s="5" t="s">
        <v>17</v>
      </c>
      <c r="D1551" s="70">
        <v>347</v>
      </c>
      <c r="E1551" s="70">
        <v>406</v>
      </c>
      <c r="F1551" s="70">
        <v>504</v>
      </c>
      <c r="G1551" s="70">
        <v>576</v>
      </c>
      <c r="H1551" s="70">
        <v>690</v>
      </c>
      <c r="I1551" s="70">
        <v>829</v>
      </c>
      <c r="J1551" s="70">
        <v>948</v>
      </c>
      <c r="K1551" s="69">
        <v>1070</v>
      </c>
      <c r="L1551" s="69">
        <v>1189</v>
      </c>
      <c r="M1551" s="265">
        <v>1332.9625758397938</v>
      </c>
      <c r="N1551" s="70">
        <v>1435.9717931097221</v>
      </c>
      <c r="O1551" s="70">
        <v>1517.9961561192692</v>
      </c>
      <c r="P1551" s="70">
        <v>1583.7018352707969</v>
      </c>
      <c r="Q1551" s="70">
        <v>1629.0039379541593</v>
      </c>
      <c r="R1551" s="70">
        <v>1664.7236453201526</v>
      </c>
      <c r="S1551" s="70">
        <v>1730.678335544033</v>
      </c>
      <c r="T1551" s="265">
        <v>1840.6756630897312</v>
      </c>
      <c r="U1551" s="70">
        <v>1414.5105028984408</v>
      </c>
      <c r="V1551" s="70">
        <v>1472.9608593493695</v>
      </c>
      <c r="W1551" s="70">
        <v>1513.7502299693992</v>
      </c>
      <c r="X1551" s="70">
        <v>1533.780470650282</v>
      </c>
      <c r="Y1551" s="70">
        <v>1543.9864514616406</v>
      </c>
      <c r="Z1551" s="70">
        <v>1581.1678000900411</v>
      </c>
      <c r="AA1551" s="70">
        <v>1656.5293761139944</v>
      </c>
      <c r="BJ1551" s="275"/>
    </row>
    <row r="1552" spans="1:62" x14ac:dyDescent="0.25">
      <c r="A1552" t="str">
        <f t="shared" si="34"/>
        <v>70. Activiteiten van hoofdkantoren; adviesbureaus op het gebied van bedrijfsbeheer</v>
      </c>
      <c r="B1552" s="275">
        <v>70</v>
      </c>
      <c r="C1552" s="5" t="s">
        <v>156</v>
      </c>
      <c r="D1552" s="70">
        <v>48</v>
      </c>
      <c r="E1552" s="70">
        <v>56</v>
      </c>
      <c r="F1552" s="70">
        <v>69</v>
      </c>
      <c r="G1552" s="70">
        <v>79</v>
      </c>
      <c r="H1552" s="70">
        <v>84</v>
      </c>
      <c r="I1552" s="70">
        <v>120</v>
      </c>
      <c r="J1552" s="70">
        <v>111</v>
      </c>
      <c r="K1552" s="69">
        <v>119</v>
      </c>
      <c r="L1552" s="69">
        <v>149</v>
      </c>
      <c r="M1552" s="265">
        <v>174.21295311833558</v>
      </c>
      <c r="N1552" s="70">
        <v>213.61025960147998</v>
      </c>
      <c r="O1552" s="70">
        <v>349.55906856449252</v>
      </c>
      <c r="P1552" s="70">
        <v>397.32411932558529</v>
      </c>
      <c r="Q1552" s="70">
        <v>452.57667874827541</v>
      </c>
      <c r="R1552" s="70">
        <v>508.61623108508536</v>
      </c>
      <c r="S1552" s="70">
        <v>557.96735223180212</v>
      </c>
      <c r="T1552" s="265">
        <v>719.04389423427187</v>
      </c>
      <c r="U1552" s="70">
        <v>210.41775136739645</v>
      </c>
      <c r="V1552" s="70">
        <v>339.18849132162444</v>
      </c>
      <c r="W1552" s="70">
        <v>379.77443961138812</v>
      </c>
      <c r="X1552" s="70">
        <v>426.12129729265598</v>
      </c>
      <c r="Y1552" s="70">
        <v>471.72788828732564</v>
      </c>
      <c r="Z1552" s="70">
        <v>509.76544441061299</v>
      </c>
      <c r="AA1552" s="70">
        <v>647.10875326893995</v>
      </c>
      <c r="BJ1552" s="275"/>
    </row>
    <row r="1553" spans="1:62" x14ac:dyDescent="0.25">
      <c r="A1553" t="str">
        <f t="shared" si="34"/>
        <v>70. Activiteiten van hoofdkantoren; adviesbureaus op het gebied van bedrijfsbeheer</v>
      </c>
      <c r="B1553" s="275">
        <v>70</v>
      </c>
      <c r="C1553" s="5" t="s">
        <v>6</v>
      </c>
      <c r="D1553" s="70">
        <v>1707</v>
      </c>
      <c r="E1553" s="70">
        <v>1886</v>
      </c>
      <c r="F1553" s="70">
        <v>2165</v>
      </c>
      <c r="G1553" s="70">
        <v>2401</v>
      </c>
      <c r="H1553" s="70">
        <v>2738</v>
      </c>
      <c r="I1553" s="70">
        <v>3196</v>
      </c>
      <c r="J1553" s="70">
        <v>3460</v>
      </c>
      <c r="K1553" s="69">
        <v>3674</v>
      </c>
      <c r="L1553" s="69">
        <v>3934</v>
      </c>
      <c r="M1553" s="265">
        <v>4162.8056318279932</v>
      </c>
      <c r="N1553" s="70">
        <v>4397.0427243446056</v>
      </c>
      <c r="O1553" s="70">
        <v>4766.0071611228241</v>
      </c>
      <c r="P1553" s="70">
        <v>4987.7236421066063</v>
      </c>
      <c r="Q1553" s="70">
        <v>5198.1018701331659</v>
      </c>
      <c r="R1553" s="70">
        <v>5413.7340056180565</v>
      </c>
      <c r="S1553" s="70">
        <v>5564.7613162970229</v>
      </c>
      <c r="T1553" s="265">
        <v>5847.4045295859978</v>
      </c>
      <c r="U1553" s="70">
        <v>4331.3268026034111</v>
      </c>
      <c r="V1553" s="70">
        <v>4624.611185880467</v>
      </c>
      <c r="W1553" s="70">
        <v>4767.4174785379873</v>
      </c>
      <c r="X1553" s="70">
        <v>4894.2466909403593</v>
      </c>
      <c r="Y1553" s="70">
        <v>5021.0928282237019</v>
      </c>
      <c r="Z1553" s="70">
        <v>5084.0304797307381</v>
      </c>
      <c r="AA1553" s="70">
        <v>5262.4139991191032</v>
      </c>
      <c r="BJ1553" s="275"/>
    </row>
    <row r="1554" spans="1:62" x14ac:dyDescent="0.25">
      <c r="A1554" t="str">
        <f t="shared" si="34"/>
        <v>70. Activiteiten van hoofdkantoren; adviesbureaus op het gebied van bedrijfsbeheer</v>
      </c>
      <c r="B1554" s="275">
        <v>70</v>
      </c>
      <c r="C1554" s="5" t="s">
        <v>157</v>
      </c>
      <c r="D1554" s="267">
        <v>1.0618230782778399</v>
      </c>
      <c r="E1554" s="266"/>
      <c r="F1554" s="266"/>
      <c r="G1554" s="266"/>
      <c r="H1554" s="266"/>
      <c r="I1554" s="266"/>
      <c r="J1554" s="266"/>
      <c r="K1554" s="334"/>
      <c r="L1554" s="334"/>
      <c r="M1554" s="269"/>
      <c r="N1554" s="266"/>
      <c r="O1554" s="266"/>
      <c r="P1554" s="266"/>
      <c r="Q1554" s="266"/>
      <c r="R1554" s="266"/>
      <c r="S1554" s="266"/>
      <c r="T1554" s="269"/>
      <c r="U1554" s="266"/>
      <c r="V1554" s="266"/>
      <c r="W1554" s="266"/>
      <c r="X1554" s="266"/>
      <c r="Y1554" s="266"/>
      <c r="Z1554" s="266"/>
      <c r="AA1554" s="266"/>
      <c r="BJ1554" s="275"/>
    </row>
    <row r="1555" spans="1:62" x14ac:dyDescent="0.25">
      <c r="A1555" t="str">
        <f t="shared" si="34"/>
        <v>70. Activiteiten van hoofdkantoren; adviesbureaus op het gebied van bedrijfsbeheer</v>
      </c>
      <c r="B1555" s="275">
        <v>70</v>
      </c>
      <c r="C1555" s="5" t="s">
        <v>158</v>
      </c>
      <c r="D1555" s="266"/>
      <c r="E1555" s="267">
        <v>1.1042766150271E-4</v>
      </c>
      <c r="F1555" s="267">
        <v>-9.3262497790517207E-3</v>
      </c>
      <c r="G1555" s="267">
        <v>-1.2931489515921601E-4</v>
      </c>
      <c r="H1555" s="267">
        <v>-3.7225469404784328E-2</v>
      </c>
      <c r="I1555" s="267">
        <v>-9.8988854664148196E-3</v>
      </c>
      <c r="J1555" s="267">
        <v>1.5168089735000612E-2</v>
      </c>
      <c r="K1555" s="333">
        <v>3.1490948751020487E-2</v>
      </c>
      <c r="L1555" s="333">
        <v>5.9463128033776513E-4</v>
      </c>
      <c r="M1555" s="268">
        <v>-5.7891569539989529E-3</v>
      </c>
      <c r="N1555" s="267">
        <v>-1.3751764483599382E-3</v>
      </c>
      <c r="O1555" s="267">
        <v>-1.3751764483604934E-3</v>
      </c>
      <c r="P1555" s="267">
        <v>-1.3751764483597162E-3</v>
      </c>
      <c r="Q1555" s="267">
        <v>-1.3751764483600493E-3</v>
      </c>
      <c r="R1555" s="267">
        <v>-1.3751764483602713E-3</v>
      </c>
      <c r="S1555" s="267">
        <v>-1.3751764483599382E-3</v>
      </c>
      <c r="T1555" s="268">
        <v>-1.3751764483601603E-3</v>
      </c>
      <c r="U1555" s="267">
        <v>6.5801049392288924E-3</v>
      </c>
      <c r="V1555" s="267">
        <v>6.5801049392282263E-3</v>
      </c>
      <c r="W1555" s="267">
        <v>6.5801049392294475E-3</v>
      </c>
      <c r="X1555" s="267">
        <v>6.5801049392284483E-3</v>
      </c>
      <c r="Y1555" s="267">
        <v>6.5801049392287814E-3</v>
      </c>
      <c r="Z1555" s="267">
        <v>6.5801049392287814E-3</v>
      </c>
      <c r="AA1555" s="267">
        <v>6.5801049392287814E-3</v>
      </c>
      <c r="BJ1555" s="275"/>
    </row>
    <row r="1556" spans="1:62" x14ac:dyDescent="0.25">
      <c r="A1556" t="str">
        <f t="shared" si="34"/>
        <v>70. Activiteiten van hoofdkantoren; adviesbureaus op het gebied van bedrijfsbeheer</v>
      </c>
      <c r="B1556" s="275">
        <v>70</v>
      </c>
      <c r="C1556" s="5" t="s">
        <v>159</v>
      </c>
      <c r="D1556" s="270"/>
      <c r="E1556" s="70">
        <v>9.9335514967933705</v>
      </c>
      <c r="F1556" s="70">
        <v>6.5280008901233693</v>
      </c>
      <c r="G1556" s="70">
        <v>13.239940477924588</v>
      </c>
      <c r="H1556" s="70">
        <v>12.498017387732085</v>
      </c>
      <c r="I1556" s="70">
        <v>22.175733413049109</v>
      </c>
      <c r="J1556" s="70">
        <v>12.868594142001395</v>
      </c>
      <c r="K1556" s="69">
        <v>9.710642025593728</v>
      </c>
      <c r="L1556" s="69">
        <v>11.928977461291074</v>
      </c>
      <c r="M1556" s="265">
        <v>11.814069273073013</v>
      </c>
      <c r="N1556" s="70">
        <v>17.744711192664365</v>
      </c>
      <c r="O1556" s="70">
        <v>19.192131459001644</v>
      </c>
      <c r="P1556" s="70">
        <v>20.531260997897384</v>
      </c>
      <c r="Q1556" s="70">
        <v>22.094187093987109</v>
      </c>
      <c r="R1556" s="70">
        <v>23.706380729389547</v>
      </c>
      <c r="S1556" s="70">
        <v>25.380722923518864</v>
      </c>
      <c r="T1556" s="265">
        <v>27.131362555603694</v>
      </c>
      <c r="U1556" s="70">
        <v>17.958353148553741</v>
      </c>
      <c r="V1556" s="70">
        <v>19.132910917807408</v>
      </c>
      <c r="W1556" s="70">
        <v>20.162005597421718</v>
      </c>
      <c r="X1556" s="70">
        <v>21.372552953345608</v>
      </c>
      <c r="Y1556" s="70">
        <v>22.589358446570252</v>
      </c>
      <c r="Z1556" s="70">
        <v>23.823353622356489</v>
      </c>
      <c r="AA1556" s="70">
        <v>25.085963236610645</v>
      </c>
      <c r="BJ1556" s="275"/>
    </row>
    <row r="1557" spans="1:62" x14ac:dyDescent="0.25">
      <c r="A1557" t="str">
        <f t="shared" si="34"/>
        <v>70. Activiteiten van hoofdkantoren; adviesbureaus op het gebied van bedrijfsbeheer</v>
      </c>
      <c r="B1557" s="275">
        <v>70</v>
      </c>
      <c r="C1557" s="5" t="s">
        <v>160</v>
      </c>
      <c r="D1557" s="270"/>
      <c r="E1557" s="70">
        <v>354.79606813649099</v>
      </c>
      <c r="F1557" s="70">
        <v>365.55111878512434</v>
      </c>
      <c r="G1557" s="70">
        <v>414.59057784386385</v>
      </c>
      <c r="H1557" s="70">
        <v>427.8471526695987</v>
      </c>
      <c r="I1557" s="70">
        <v>555.88662914012104</v>
      </c>
      <c r="J1557" s="70">
        <v>666.1316236661919</v>
      </c>
      <c r="K1557" s="69">
        <v>667.44870162230984</v>
      </c>
      <c r="L1557" s="69">
        <v>569.63736246023689</v>
      </c>
      <c r="M1557" s="265">
        <v>636.49378252145004</v>
      </c>
      <c r="N1557" s="70">
        <v>742.38219574786865</v>
      </c>
      <c r="O1557" s="70">
        <v>802.93764936030254</v>
      </c>
      <c r="P1557" s="70">
        <v>858.96256386481389</v>
      </c>
      <c r="Q1557" s="70">
        <v>924.35041348427637</v>
      </c>
      <c r="R1557" s="70">
        <v>991.79946002134091</v>
      </c>
      <c r="S1557" s="70">
        <v>1061.848604299603</v>
      </c>
      <c r="T1557" s="265">
        <v>1135.0897903588971</v>
      </c>
      <c r="U1557" s="70">
        <v>759.95424661976972</v>
      </c>
      <c r="V1557" s="70">
        <v>809.65870210412129</v>
      </c>
      <c r="W1557" s="70">
        <v>853.20751003085036</v>
      </c>
      <c r="X1557" s="70">
        <v>904.43495813027459</v>
      </c>
      <c r="Y1557" s="70">
        <v>955.92723552547704</v>
      </c>
      <c r="Z1557" s="70">
        <v>1008.146938879656</v>
      </c>
      <c r="AA1557" s="70">
        <v>1061.577536342468</v>
      </c>
      <c r="BJ1557" s="275"/>
    </row>
    <row r="1558" spans="1:62" x14ac:dyDescent="0.25">
      <c r="A1558" t="str">
        <f t="shared" si="34"/>
        <v>70. Activiteiten van hoofdkantoren; adviesbureaus op het gebied van bedrijfsbeheer</v>
      </c>
      <c r="B1558" s="275">
        <v>70</v>
      </c>
      <c r="C1558" s="5" t="s">
        <v>161</v>
      </c>
      <c r="D1558" s="270"/>
      <c r="E1558" s="70">
        <v>894.61977349626204</v>
      </c>
      <c r="F1558" s="70">
        <v>950.92613591637576</v>
      </c>
      <c r="G1558" s="70">
        <v>1098.764874851433</v>
      </c>
      <c r="H1558" s="70">
        <v>1069.1034645510215</v>
      </c>
      <c r="I1558" s="70">
        <v>1421.3220497454938</v>
      </c>
      <c r="J1558" s="70">
        <v>1734.3858521056798</v>
      </c>
      <c r="K1558" s="69">
        <v>1925.772949025918</v>
      </c>
      <c r="L1558" s="69">
        <v>1679.4506564552082</v>
      </c>
      <c r="M1558" s="265">
        <v>1771.7366067277892</v>
      </c>
      <c r="N1558" s="70">
        <v>1995.4572413230294</v>
      </c>
      <c r="O1558" s="70">
        <v>2158.2249088460926</v>
      </c>
      <c r="P1558" s="70">
        <v>2308.8148906409961</v>
      </c>
      <c r="Q1558" s="70">
        <v>2484.5716083600332</v>
      </c>
      <c r="R1558" s="70">
        <v>2665.8686398670088</v>
      </c>
      <c r="S1558" s="70">
        <v>2854.1545025926466</v>
      </c>
      <c r="T1558" s="265">
        <v>3051.020289410008</v>
      </c>
      <c r="U1558" s="70">
        <v>2059.0386134096775</v>
      </c>
      <c r="V1558" s="70">
        <v>2193.7090801594832</v>
      </c>
      <c r="W1558" s="70">
        <v>2311.7012849375201</v>
      </c>
      <c r="X1558" s="70">
        <v>2450.4981851092321</v>
      </c>
      <c r="Y1558" s="70">
        <v>2590.0126202488682</v>
      </c>
      <c r="Z1558" s="70">
        <v>2731.4979610641954</v>
      </c>
      <c r="AA1558" s="70">
        <v>2876.2641279786139</v>
      </c>
      <c r="BJ1558" s="275"/>
    </row>
    <row r="1559" spans="1:62" x14ac:dyDescent="0.25">
      <c r="A1559" t="str">
        <f t="shared" si="34"/>
        <v>70. Activiteiten van hoofdkantoren; adviesbureaus op het gebied van bedrijfsbeheer</v>
      </c>
      <c r="B1559" s="275">
        <v>70</v>
      </c>
      <c r="C1559" s="5" t="s">
        <v>162</v>
      </c>
      <c r="D1559" s="270"/>
      <c r="E1559" s="70">
        <v>747.49557448507846</v>
      </c>
      <c r="F1559" s="70">
        <v>755.90877181398878</v>
      </c>
      <c r="G1559" s="70">
        <v>837.90610089574454</v>
      </c>
      <c r="H1559" s="70">
        <v>703.66691893258144</v>
      </c>
      <c r="I1559" s="70">
        <v>944.30420106621148</v>
      </c>
      <c r="J1559" s="70">
        <v>1172.0549397630903</v>
      </c>
      <c r="K1559" s="69">
        <v>1305.1624352861159</v>
      </c>
      <c r="L1559" s="69">
        <v>1166.595959463029</v>
      </c>
      <c r="M1559" s="265">
        <v>1234.2428488782098</v>
      </c>
      <c r="N1559" s="70">
        <v>1348.1311225753536</v>
      </c>
      <c r="O1559" s="70">
        <v>1448.0589259373598</v>
      </c>
      <c r="P1559" s="70">
        <v>1564.1021991277269</v>
      </c>
      <c r="Q1559" s="70">
        <v>1678.9778776529038</v>
      </c>
      <c r="R1559" s="70">
        <v>1794.5280407782834</v>
      </c>
      <c r="S1559" s="70">
        <v>1930.2423981597101</v>
      </c>
      <c r="T1559" s="265">
        <v>2073.0923012288958</v>
      </c>
      <c r="U1559" s="70">
        <v>1402.3822923004786</v>
      </c>
      <c r="V1559" s="70">
        <v>1483.818518461394</v>
      </c>
      <c r="W1559" s="70">
        <v>1578.7739284184138</v>
      </c>
      <c r="X1559" s="70">
        <v>1669.398659877349</v>
      </c>
      <c r="Y1559" s="70">
        <v>1757.6224975526952</v>
      </c>
      <c r="Z1559" s="70">
        <v>1862.2906900974228</v>
      </c>
      <c r="AA1559" s="70">
        <v>1970.2191119678405</v>
      </c>
      <c r="BJ1559" s="275"/>
    </row>
    <row r="1560" spans="1:62" x14ac:dyDescent="0.25">
      <c r="A1560" t="str">
        <f t="shared" si="34"/>
        <v>70. Activiteiten van hoofdkantoren; adviesbureaus op het gebied van bedrijfsbeheer</v>
      </c>
      <c r="B1560" s="275">
        <v>70</v>
      </c>
      <c r="C1560" s="5" t="s">
        <v>163</v>
      </c>
      <c r="D1560" s="270"/>
      <c r="E1560" s="70">
        <v>534.1937881958969</v>
      </c>
      <c r="F1560" s="70">
        <v>532.57778385419465</v>
      </c>
      <c r="G1560" s="70">
        <v>612.58193569694743</v>
      </c>
      <c r="H1560" s="70">
        <v>494.38293102406124</v>
      </c>
      <c r="I1560" s="70">
        <v>674.93383021909267</v>
      </c>
      <c r="J1560" s="70">
        <v>806.83562530160384</v>
      </c>
      <c r="K1560" s="69">
        <v>911.98092058214229</v>
      </c>
      <c r="L1560" s="69">
        <v>746.16261674076702</v>
      </c>
      <c r="M1560" s="265">
        <v>749.67441073023235</v>
      </c>
      <c r="N1560" s="70">
        <v>836.34268239189191</v>
      </c>
      <c r="O1560" s="70">
        <v>902.03236311823844</v>
      </c>
      <c r="P1560" s="70">
        <v>972.72908891153531</v>
      </c>
      <c r="Q1560" s="70">
        <v>1063.0982367196179</v>
      </c>
      <c r="R1560" s="70">
        <v>1145.7739466589728</v>
      </c>
      <c r="S1560" s="70">
        <v>1223.5552627995162</v>
      </c>
      <c r="T1560" s="265">
        <v>1314.2491038184903</v>
      </c>
      <c r="U1560" s="70">
        <v>876.82258817097352</v>
      </c>
      <c r="V1560" s="70">
        <v>931.55790334393907</v>
      </c>
      <c r="W1560" s="70">
        <v>989.55492833454957</v>
      </c>
      <c r="X1560" s="70">
        <v>1065.3238940418996</v>
      </c>
      <c r="Y1560" s="70">
        <v>1131.0126963602777</v>
      </c>
      <c r="Z1560" s="70">
        <v>1189.7409068324387</v>
      </c>
      <c r="AA1560" s="70">
        <v>1258.8290649571177</v>
      </c>
      <c r="BJ1560" s="275"/>
    </row>
    <row r="1561" spans="1:62" x14ac:dyDescent="0.25">
      <c r="A1561" t="str">
        <f t="shared" si="34"/>
        <v>70. Activiteiten van hoofdkantoren; adviesbureaus op het gebied van bedrijfsbeheer</v>
      </c>
      <c r="B1561" s="275">
        <v>70</v>
      </c>
      <c r="C1561" s="5" t="s">
        <v>164</v>
      </c>
      <c r="D1561" s="270"/>
      <c r="E1561" s="70">
        <v>413.3945670269116</v>
      </c>
      <c r="F1561" s="70">
        <v>394.03695581122264</v>
      </c>
      <c r="G1561" s="70">
        <v>436.0868109285949</v>
      </c>
      <c r="H1561" s="70">
        <v>316.42618792540634</v>
      </c>
      <c r="I1561" s="70">
        <v>445.72426914481218</v>
      </c>
      <c r="J1561" s="70">
        <v>557.52145558253858</v>
      </c>
      <c r="K1561" s="69">
        <v>633.91263643251284</v>
      </c>
      <c r="L1561" s="69">
        <v>525.40671729732946</v>
      </c>
      <c r="M1561" s="265">
        <v>519.46917695557454</v>
      </c>
      <c r="N1561" s="70">
        <v>560.75817859101039</v>
      </c>
      <c r="O1561" s="70">
        <v>587.16151846176876</v>
      </c>
      <c r="P1561" s="70">
        <v>610.26892761687031</v>
      </c>
      <c r="Q1561" s="70">
        <v>633.2986279876485</v>
      </c>
      <c r="R1561" s="70">
        <v>678.67187093553446</v>
      </c>
      <c r="S1561" s="70">
        <v>736.79868648265483</v>
      </c>
      <c r="T1561" s="265">
        <v>794.66978584615617</v>
      </c>
      <c r="U1561" s="70">
        <v>594.38888431227133</v>
      </c>
      <c r="V1561" s="70">
        <v>613.07402333895789</v>
      </c>
      <c r="W1561" s="70">
        <v>627.67792548883676</v>
      </c>
      <c r="X1561" s="70">
        <v>641.62963112892328</v>
      </c>
      <c r="Y1561" s="70">
        <v>677.32324659990047</v>
      </c>
      <c r="Z1561" s="70">
        <v>724.34462614636664</v>
      </c>
      <c r="AA1561" s="70">
        <v>769.56156277737989</v>
      </c>
      <c r="BJ1561" s="275"/>
    </row>
    <row r="1562" spans="1:62" x14ac:dyDescent="0.25">
      <c r="A1562" t="str">
        <f t="shared" si="34"/>
        <v>70. Activiteiten van hoofdkantoren; adviesbureaus op het gebied van bedrijfsbeheer</v>
      </c>
      <c r="B1562" s="275">
        <v>70</v>
      </c>
      <c r="C1562" s="5" t="s">
        <v>165</v>
      </c>
      <c r="D1562" s="270"/>
      <c r="E1562" s="70">
        <v>309.46091695367318</v>
      </c>
      <c r="F1562" s="70">
        <v>297.81406323130597</v>
      </c>
      <c r="G1562" s="70">
        <v>341.43448111032859</v>
      </c>
      <c r="H1562" s="70">
        <v>239.48287024097684</v>
      </c>
      <c r="I1562" s="70">
        <v>358.39523723291984</v>
      </c>
      <c r="J1562" s="70">
        <v>467.4840199351832</v>
      </c>
      <c r="K1562" s="69">
        <v>518.4886515687266</v>
      </c>
      <c r="L1562" s="69">
        <v>392.26124643721079</v>
      </c>
      <c r="M1562" s="265">
        <v>367.94782172064896</v>
      </c>
      <c r="N1562" s="70">
        <v>395.61998073165631</v>
      </c>
      <c r="O1562" s="70">
        <v>418.07487921667774</v>
      </c>
      <c r="P1562" s="70">
        <v>443.49949374399512</v>
      </c>
      <c r="Q1562" s="70">
        <v>478.68259083444042</v>
      </c>
      <c r="R1562" s="70">
        <v>507.70247246019773</v>
      </c>
      <c r="S1562" s="70">
        <v>529.81892883565911</v>
      </c>
      <c r="T1562" s="265">
        <v>554.76549186780107</v>
      </c>
      <c r="U1562" s="70">
        <v>423.03297292525042</v>
      </c>
      <c r="V1562" s="70">
        <v>440.36251385101866</v>
      </c>
      <c r="W1562" s="70">
        <v>460.16084842116584</v>
      </c>
      <c r="X1562" s="70">
        <v>489.24279321149544</v>
      </c>
      <c r="Y1562" s="70">
        <v>511.14762804047712</v>
      </c>
      <c r="Z1562" s="70">
        <v>525.44203013547053</v>
      </c>
      <c r="AA1562" s="70">
        <v>541.95976396709648</v>
      </c>
      <c r="BJ1562" s="275"/>
    </row>
    <row r="1563" spans="1:62" x14ac:dyDescent="0.25">
      <c r="A1563" t="str">
        <f t="shared" si="34"/>
        <v>70. Activiteiten van hoofdkantoren; adviesbureaus op het gebied van bedrijfsbeheer</v>
      </c>
      <c r="B1563" s="275">
        <v>70</v>
      </c>
      <c r="C1563" s="5" t="s">
        <v>166</v>
      </c>
      <c r="D1563" s="266"/>
      <c r="E1563" s="70">
        <v>228.50922911874429</v>
      </c>
      <c r="F1563" s="70">
        <v>215.55471634059776</v>
      </c>
      <c r="G1563" s="70">
        <v>256.31477839419239</v>
      </c>
      <c r="H1563" s="70">
        <v>170.21045637127133</v>
      </c>
      <c r="I1563" s="70">
        <v>259.93593298636961</v>
      </c>
      <c r="J1563" s="70">
        <v>352.90037636294005</v>
      </c>
      <c r="K1563" s="69">
        <v>417.58188748333407</v>
      </c>
      <c r="L1563" s="69">
        <v>327.55944185325541</v>
      </c>
      <c r="M1563" s="265">
        <v>315.20744860642111</v>
      </c>
      <c r="N1563" s="70">
        <v>342.68586056543143</v>
      </c>
      <c r="O1563" s="70">
        <v>346.77865966941846</v>
      </c>
      <c r="P1563" s="70">
        <v>347.79121523401881</v>
      </c>
      <c r="Q1563" s="70">
        <v>347.31498715118283</v>
      </c>
      <c r="R1563" s="70">
        <v>355.90658938868614</v>
      </c>
      <c r="S1563" s="70">
        <v>368.45211434525385</v>
      </c>
      <c r="T1563" s="265">
        <v>389.56618544224199</v>
      </c>
      <c r="U1563" s="70">
        <v>369.07989152194381</v>
      </c>
      <c r="V1563" s="70">
        <v>367.90596546024523</v>
      </c>
      <c r="W1563" s="70">
        <v>363.46562343819602</v>
      </c>
      <c r="X1563" s="70">
        <v>357.54320189074321</v>
      </c>
      <c r="Y1563" s="70">
        <v>360.91197908224893</v>
      </c>
      <c r="Z1563" s="70">
        <v>368.0498022123262</v>
      </c>
      <c r="AA1563" s="70">
        <v>383.32492189433179</v>
      </c>
      <c r="BJ1563" s="275"/>
    </row>
    <row r="1564" spans="1:62" x14ac:dyDescent="0.25">
      <c r="A1564" t="str">
        <f t="shared" si="34"/>
        <v>70. Activiteiten van hoofdkantoren; adviesbureaus op het gebied van bedrijfsbeheer</v>
      </c>
      <c r="B1564" s="275">
        <v>70</v>
      </c>
      <c r="C1564" s="5" t="s">
        <v>167</v>
      </c>
      <c r="D1564" s="266"/>
      <c r="E1564" s="70">
        <v>133.56390522952404</v>
      </c>
      <c r="F1564" s="70">
        <v>131.52787334206073</v>
      </c>
      <c r="G1564" s="70">
        <v>161.68672704903375</v>
      </c>
      <c r="H1564" s="70">
        <v>112.55739150484588</v>
      </c>
      <c r="I1564" s="70">
        <v>180.28035983291724</v>
      </c>
      <c r="J1564" s="70">
        <v>262.58311473611661</v>
      </c>
      <c r="K1564" s="69">
        <v>319.77064977624252</v>
      </c>
      <c r="L1564" s="69">
        <v>254.18061222403011</v>
      </c>
      <c r="M1564" s="265">
        <v>248.96203960023419</v>
      </c>
      <c r="N1564" s="70">
        <v>266.40259551128997</v>
      </c>
      <c r="O1564" s="70">
        <v>275.61468489054641</v>
      </c>
      <c r="P1564" s="70">
        <v>290.7615477011073</v>
      </c>
      <c r="Q1564" s="70">
        <v>301.62034501902468</v>
      </c>
      <c r="R1564" s="70">
        <v>312.63742265265637</v>
      </c>
      <c r="S1564" s="70">
        <v>325.06387300285252</v>
      </c>
      <c r="T1564" s="265">
        <v>328.64731639017452</v>
      </c>
      <c r="U1564" s="70">
        <v>287.5288802409712</v>
      </c>
      <c r="V1564" s="70">
        <v>293.02565264957047</v>
      </c>
      <c r="W1564" s="70">
        <v>304.50927684708455</v>
      </c>
      <c r="X1564" s="70">
        <v>311.16049648595691</v>
      </c>
      <c r="Y1564" s="70">
        <v>317.70573358031095</v>
      </c>
      <c r="Z1564" s="70">
        <v>325.39663959886525</v>
      </c>
      <c r="AA1564" s="70">
        <v>324.06693069491274</v>
      </c>
      <c r="BJ1564" s="275"/>
    </row>
    <row r="1565" spans="1:62" x14ac:dyDescent="0.25">
      <c r="A1565" t="str">
        <f t="shared" si="34"/>
        <v>70. Activiteiten van hoofdkantoren; adviesbureaus op het gebied van bedrijfsbeheer</v>
      </c>
      <c r="B1565" s="275">
        <v>70</v>
      </c>
      <c r="C1565" s="5" t="s">
        <v>168</v>
      </c>
      <c r="D1565" s="266"/>
      <c r="E1565" s="70">
        <v>71.42016510329502</v>
      </c>
      <c r="F1565" s="70">
        <v>79.732360348004576</v>
      </c>
      <c r="G1565" s="70">
        <v>103.61335768245303</v>
      </c>
      <c r="H1565" s="70">
        <v>97.047880925259392</v>
      </c>
      <c r="I1565" s="70">
        <v>135.11061694252527</v>
      </c>
      <c r="J1565" s="70">
        <v>183.10907526132621</v>
      </c>
      <c r="K1565" s="69">
        <v>224.86780176785905</v>
      </c>
      <c r="L1565" s="69">
        <v>220.7474254241007</v>
      </c>
      <c r="M1565" s="265">
        <v>237.70751581671544</v>
      </c>
      <c r="N1565" s="70">
        <v>272.37250394437496</v>
      </c>
      <c r="O1565" s="70">
        <v>293.42101569233836</v>
      </c>
      <c r="P1565" s="70">
        <v>310.18156211899168</v>
      </c>
      <c r="Q1565" s="70">
        <v>323.60761074049293</v>
      </c>
      <c r="R1565" s="70">
        <v>332.86447013434218</v>
      </c>
      <c r="S1565" s="70">
        <v>340.16329930762726</v>
      </c>
      <c r="T1565" s="265">
        <v>353.64022990474888</v>
      </c>
      <c r="U1565" s="70">
        <v>282.97659631430577</v>
      </c>
      <c r="V1565" s="70">
        <v>300.2885263367998</v>
      </c>
      <c r="W1565" s="70">
        <v>312.69703893995637</v>
      </c>
      <c r="X1565" s="70">
        <v>321.35627474527132</v>
      </c>
      <c r="Y1565" s="70">
        <v>325.60852415869704</v>
      </c>
      <c r="Z1565" s="70">
        <v>327.7751669170114</v>
      </c>
      <c r="AA1565" s="70">
        <v>335.66845039844117</v>
      </c>
      <c r="BJ1565" s="275"/>
    </row>
    <row r="1566" spans="1:62" x14ac:dyDescent="0.25">
      <c r="A1566" t="str">
        <f t="shared" si="34"/>
        <v>70. Activiteiten van hoofdkantoren; adviesbureaus op het gebied van bedrijfsbeheer</v>
      </c>
      <c r="B1566" s="275">
        <v>70</v>
      </c>
      <c r="C1566" s="5" t="s">
        <v>169</v>
      </c>
      <c r="D1566" s="266"/>
      <c r="E1566" s="70">
        <v>13.610267110889442</v>
      </c>
      <c r="F1566" s="70">
        <v>15.350191026033302</v>
      </c>
      <c r="G1566" s="70">
        <v>19.548216735493902</v>
      </c>
      <c r="H1566" s="70">
        <v>19.450695418435533</v>
      </c>
      <c r="I1566" s="70">
        <v>22.977185141311452</v>
      </c>
      <c r="J1566" s="70">
        <v>35.832587226043358</v>
      </c>
      <c r="K1566" s="69">
        <v>34.956980534868308</v>
      </c>
      <c r="L1566" s="69">
        <v>33.799740776388113</v>
      </c>
      <c r="M1566" s="265">
        <v>41.369499382342894</v>
      </c>
      <c r="N1566" s="70">
        <v>49.138789064968741</v>
      </c>
      <c r="O1566" s="70">
        <v>60.251257445480817</v>
      </c>
      <c r="P1566" s="70">
        <v>98.59719974019383</v>
      </c>
      <c r="Q1566" s="70">
        <v>112.06988768913493</v>
      </c>
      <c r="R1566" s="70">
        <v>127.65451451609071</v>
      </c>
      <c r="S1566" s="70">
        <v>143.4611218451297</v>
      </c>
      <c r="T1566" s="265">
        <v>157.3811793881585</v>
      </c>
      <c r="U1566" s="70">
        <v>50.524702128387922</v>
      </c>
      <c r="V1566" s="70">
        <v>61.024705798663994</v>
      </c>
      <c r="W1566" s="70">
        <v>98.370397738230636</v>
      </c>
      <c r="X1566" s="70">
        <v>110.14100900010116</v>
      </c>
      <c r="Y1566" s="70">
        <v>123.5823813953115</v>
      </c>
      <c r="Z1566" s="70">
        <v>136.80906393442049</v>
      </c>
      <c r="AA1566" s="70">
        <v>147.84059837787549</v>
      </c>
      <c r="BJ1566" s="275"/>
    </row>
    <row r="1567" spans="1:62" x14ac:dyDescent="0.25">
      <c r="A1567" t="str">
        <f t="shared" si="34"/>
        <v>70. Activiteiten van hoofdkantoren; adviesbureaus op het gebied van bedrijfsbeheer</v>
      </c>
      <c r="B1567" s="275">
        <v>70</v>
      </c>
      <c r="C1567" s="5" t="s">
        <v>26</v>
      </c>
      <c r="D1567" s="270"/>
      <c r="E1567" s="70">
        <v>218.5943374437085</v>
      </c>
      <c r="F1567" s="70">
        <v>226.61042471609863</v>
      </c>
      <c r="G1567" s="70">
        <v>284.84830146698067</v>
      </c>
      <c r="H1567" s="70">
        <v>229.05596784854083</v>
      </c>
      <c r="I1567" s="70">
        <v>338.36816191675393</v>
      </c>
      <c r="J1567" s="70">
        <v>481.52477722348618</v>
      </c>
      <c r="K1567" s="69">
        <v>579.59543207896991</v>
      </c>
      <c r="L1567" s="69">
        <v>508.72777842451893</v>
      </c>
      <c r="M1567" s="265">
        <v>528.03905479929244</v>
      </c>
      <c r="N1567" s="70">
        <v>587.91388852063369</v>
      </c>
      <c r="O1567" s="70">
        <v>629.28695802836569</v>
      </c>
      <c r="P1567" s="70">
        <v>699.54030956029271</v>
      </c>
      <c r="Q1567" s="70">
        <v>737.29784344865254</v>
      </c>
      <c r="R1567" s="70">
        <v>773.15640730308917</v>
      </c>
      <c r="S1567" s="70">
        <v>808.68829415560947</v>
      </c>
      <c r="T1567" s="265">
        <v>839.6687256830819</v>
      </c>
      <c r="U1567" s="70">
        <v>621.03017868366499</v>
      </c>
      <c r="V1567" s="70">
        <v>654.33888478503422</v>
      </c>
      <c r="W1567" s="70">
        <v>715.57671352527154</v>
      </c>
      <c r="X1567" s="70">
        <v>742.6577802313293</v>
      </c>
      <c r="Y1567" s="70">
        <v>766.89663913431946</v>
      </c>
      <c r="Z1567" s="70">
        <v>789.98087045029706</v>
      </c>
      <c r="AA1567" s="70">
        <v>807.5759794712294</v>
      </c>
      <c r="BJ1567" s="275"/>
    </row>
    <row r="1568" spans="1:62" x14ac:dyDescent="0.25">
      <c r="A1568" t="str">
        <f t="shared" si="34"/>
        <v>70. Activiteiten van hoofdkantoren; adviesbureaus op het gebied van bedrijfsbeheer</v>
      </c>
      <c r="B1568" s="275">
        <v>70</v>
      </c>
      <c r="C1568" s="5" t="s">
        <v>19</v>
      </c>
      <c r="D1568" s="270"/>
      <c r="E1568" s="70">
        <v>3710.9978063535596</v>
      </c>
      <c r="F1568" s="70">
        <v>3745.5079713590317</v>
      </c>
      <c r="G1568" s="70">
        <v>4295.7678016660102</v>
      </c>
      <c r="H1568" s="70">
        <v>3662.6739669511899</v>
      </c>
      <c r="I1568" s="70">
        <v>5021.0460448648246</v>
      </c>
      <c r="J1568" s="70">
        <v>6251.7072640827146</v>
      </c>
      <c r="K1568" s="69">
        <v>6969.654256105624</v>
      </c>
      <c r="L1568" s="69">
        <v>5927.7307565928459</v>
      </c>
      <c r="M1568" s="265">
        <v>6134.6252202126907</v>
      </c>
      <c r="N1568" s="70">
        <v>6827.0358616395397</v>
      </c>
      <c r="O1568" s="70">
        <v>7311.7479940972253</v>
      </c>
      <c r="P1568" s="70">
        <v>7826.239949698147</v>
      </c>
      <c r="Q1568" s="70">
        <v>8369.6863727327436</v>
      </c>
      <c r="R1568" s="70">
        <v>8937.1138081425033</v>
      </c>
      <c r="S1568" s="70">
        <v>9538.9395145941708</v>
      </c>
      <c r="T1568" s="265">
        <v>10179.253036211176</v>
      </c>
      <c r="U1568" s="70">
        <v>7123.6880210925838</v>
      </c>
      <c r="V1568" s="70">
        <v>7513.5585024220009</v>
      </c>
      <c r="W1568" s="70">
        <v>7920.2807681922277</v>
      </c>
      <c r="X1568" s="70">
        <v>8342.1016565745922</v>
      </c>
      <c r="Y1568" s="70">
        <v>8773.4439009908347</v>
      </c>
      <c r="Z1568" s="70">
        <v>9223.3171794405298</v>
      </c>
      <c r="AA1568" s="70">
        <v>9694.3980325926877</v>
      </c>
      <c r="BJ1568" s="275"/>
    </row>
    <row r="1569" spans="1:62" x14ac:dyDescent="0.25">
      <c r="A1569" t="str">
        <f t="shared" si="34"/>
        <v>70. Activiteiten van hoofdkantoren; adviesbureaus op het gebied van bedrijfsbeheer</v>
      </c>
      <c r="B1569" s="275">
        <v>70</v>
      </c>
      <c r="C1569" s="5" t="s">
        <v>20</v>
      </c>
      <c r="D1569" s="270"/>
      <c r="E1569" s="267">
        <v>5.8904464203523771E-2</v>
      </c>
      <c r="F1569" s="267">
        <v>6.050192028662927E-2</v>
      </c>
      <c r="G1569" s="267">
        <v>6.6309054543522844E-2</v>
      </c>
      <c r="H1569" s="267">
        <v>6.2537908073539789E-2</v>
      </c>
      <c r="I1569" s="267">
        <v>6.7389973900520844E-2</v>
      </c>
      <c r="J1569" s="267">
        <v>7.7022924600123319E-2</v>
      </c>
      <c r="K1569" s="333">
        <v>8.3159854245456591E-2</v>
      </c>
      <c r="L1569" s="333">
        <v>8.5821674315877089E-2</v>
      </c>
      <c r="M1569" s="268">
        <v>8.6075193812896855E-2</v>
      </c>
      <c r="N1569" s="267">
        <v>8.6115541273785526E-2</v>
      </c>
      <c r="O1569" s="267">
        <v>8.6065186947962252E-2</v>
      </c>
      <c r="P1569" s="267">
        <v>8.9383958843131758E-2</v>
      </c>
      <c r="Q1569" s="267">
        <v>8.8091454161372734E-2</v>
      </c>
      <c r="R1569" s="267">
        <v>8.6510748760821987E-2</v>
      </c>
      <c r="S1569" s="267">
        <v>8.4777589051524105E-2</v>
      </c>
      <c r="T1569" s="268">
        <v>8.2488245718628422E-2</v>
      </c>
      <c r="U1569" s="267">
        <v>8.7178183104713716E-2</v>
      </c>
      <c r="V1569" s="267">
        <v>8.7087747380167155E-2</v>
      </c>
      <c r="W1569" s="267">
        <v>9.0347392279200606E-2</v>
      </c>
      <c r="X1569" s="267">
        <v>8.9025261355575133E-2</v>
      </c>
      <c r="Y1569" s="267">
        <v>8.7411129288432504E-2</v>
      </c>
      <c r="Z1569" s="267">
        <v>8.5650407015300745E-2</v>
      </c>
      <c r="AA1569" s="267">
        <v>8.3303365176068581E-2</v>
      </c>
      <c r="BJ1569" s="275"/>
    </row>
    <row r="1570" spans="1:62" x14ac:dyDescent="0.25">
      <c r="A1570" t="str">
        <f t="shared" si="34"/>
        <v>70. Activiteiten van hoofdkantoren; adviesbureaus op het gebied van bedrijfsbeheer</v>
      </c>
      <c r="B1570" s="275">
        <v>70</v>
      </c>
      <c r="C1570" s="5" t="s">
        <v>29</v>
      </c>
      <c r="D1570" s="270"/>
      <c r="E1570" s="70">
        <v>3710.9978063535596</v>
      </c>
      <c r="F1570" s="70">
        <v>3745.5079713590317</v>
      </c>
      <c r="G1570" s="70">
        <v>4295.7678016660102</v>
      </c>
      <c r="H1570" s="70">
        <v>3662.6739669511899</v>
      </c>
      <c r="I1570" s="70">
        <v>5021.0460448648246</v>
      </c>
      <c r="J1570" s="70">
        <v>6251.7072640827146</v>
      </c>
      <c r="K1570" s="69">
        <v>6931.654256105624</v>
      </c>
      <c r="L1570" s="69">
        <v>5927.7307565928459</v>
      </c>
      <c r="M1570" s="265">
        <v>6134.6252202126907</v>
      </c>
      <c r="N1570" s="70">
        <v>6827.0358616395397</v>
      </c>
      <c r="O1570" s="70">
        <v>7311.7479940972253</v>
      </c>
      <c r="P1570" s="70">
        <v>7826.239949698147</v>
      </c>
      <c r="Q1570" s="70">
        <v>8369.6863727327436</v>
      </c>
      <c r="R1570" s="70">
        <v>8937.1138081425033</v>
      </c>
      <c r="S1570" s="70">
        <v>9538.9395145941708</v>
      </c>
      <c r="T1570" s="265">
        <v>10179.253036211176</v>
      </c>
      <c r="U1570" s="70">
        <v>7123.6880210925838</v>
      </c>
      <c r="V1570" s="70">
        <v>7513.5585024220009</v>
      </c>
      <c r="W1570" s="70">
        <v>7920.2807681922277</v>
      </c>
      <c r="X1570" s="70">
        <v>8342.1016565745922</v>
      </c>
      <c r="Y1570" s="70">
        <v>8773.4439009908347</v>
      </c>
      <c r="Z1570" s="70">
        <v>9223.3171794405298</v>
      </c>
      <c r="AA1570" s="70">
        <v>9694.3980325926877</v>
      </c>
      <c r="BJ1570" s="275"/>
    </row>
    <row r="1571" spans="1:62" x14ac:dyDescent="0.25">
      <c r="A1571" t="str">
        <f t="shared" si="34"/>
        <v>71. Architecten en ingenieurs; technische testen en toetsen</v>
      </c>
      <c r="B1571" s="275">
        <v>71</v>
      </c>
      <c r="C1571" s="5" t="s">
        <v>25</v>
      </c>
      <c r="D1571" s="70">
        <v>24209</v>
      </c>
      <c r="E1571" s="70">
        <v>24427</v>
      </c>
      <c r="F1571" s="70">
        <v>24934</v>
      </c>
      <c r="G1571" s="70">
        <v>26107</v>
      </c>
      <c r="H1571" s="70">
        <v>27454</v>
      </c>
      <c r="I1571" s="70">
        <v>28995</v>
      </c>
      <c r="J1571" s="70">
        <v>30217</v>
      </c>
      <c r="K1571" s="69">
        <v>31392</v>
      </c>
      <c r="L1571" s="69">
        <v>32866</v>
      </c>
      <c r="M1571" s="265">
        <v>34200.592503419648</v>
      </c>
      <c r="N1571" s="70">
        <v>35539.114734934781</v>
      </c>
      <c r="O1571" s="70">
        <v>36930.023244964832</v>
      </c>
      <c r="P1571" s="70">
        <v>38375.368296189103</v>
      </c>
      <c r="Q1571" s="70">
        <v>39877.280393235204</v>
      </c>
      <c r="R1571" s="70">
        <v>41437.97342314016</v>
      </c>
      <c r="S1571" s="70">
        <v>43059.747918721216</v>
      </c>
      <c r="T1571" s="265">
        <v>44744.994449666039</v>
      </c>
      <c r="U1571" s="70">
        <v>35229.300091231693</v>
      </c>
      <c r="V1571" s="70">
        <v>36288.949812608094</v>
      </c>
      <c r="W1571" s="70">
        <v>37380.472365096837</v>
      </c>
      <c r="X1571" s="70">
        <v>38504.826440369878</v>
      </c>
      <c r="Y1571" s="70">
        <v>39662.999566248727</v>
      </c>
      <c r="Z1571" s="70">
        <v>40856.008974056625</v>
      </c>
      <c r="AA1571" s="70">
        <v>42084.902492060057</v>
      </c>
      <c r="BJ1571" s="275"/>
    </row>
    <row r="1572" spans="1:62" x14ac:dyDescent="0.25">
      <c r="A1572" t="str">
        <f t="shared" si="34"/>
        <v>71. Architecten en ingenieurs; technische testen en toetsen</v>
      </c>
      <c r="B1572" s="275">
        <v>71</v>
      </c>
      <c r="C1572" s="5" t="s">
        <v>154</v>
      </c>
      <c r="D1572" s="266"/>
      <c r="E1572" s="70">
        <v>218</v>
      </c>
      <c r="F1572" s="70">
        <v>507</v>
      </c>
      <c r="G1572" s="70">
        <v>1173</v>
      </c>
      <c r="H1572" s="70">
        <v>1347</v>
      </c>
      <c r="I1572" s="70">
        <v>1541</v>
      </c>
      <c r="J1572" s="70">
        <v>1222</v>
      </c>
      <c r="K1572" s="69">
        <v>1175</v>
      </c>
      <c r="L1572" s="69">
        <v>1474</v>
      </c>
      <c r="M1572" s="265">
        <v>1334.592503419648</v>
      </c>
      <c r="N1572" s="70">
        <v>1338.5222315151332</v>
      </c>
      <c r="O1572" s="70">
        <v>1390.9085100300508</v>
      </c>
      <c r="P1572" s="70">
        <v>1445.3450512242707</v>
      </c>
      <c r="Q1572" s="70">
        <v>1501.9120970461008</v>
      </c>
      <c r="R1572" s="70">
        <v>1560.6930299049563</v>
      </c>
      <c r="S1572" s="70">
        <v>1621.7744955810558</v>
      </c>
      <c r="T1572" s="265">
        <v>1685.2465309448235</v>
      </c>
      <c r="U1572" s="70">
        <v>1028.7075878120449</v>
      </c>
      <c r="V1572" s="70">
        <v>1059.6497213764014</v>
      </c>
      <c r="W1572" s="70">
        <v>1091.5225524887428</v>
      </c>
      <c r="X1572" s="70">
        <v>1124.3540752730405</v>
      </c>
      <c r="Y1572" s="70">
        <v>1158.1731258788495</v>
      </c>
      <c r="Z1572" s="70">
        <v>1193.0094078078982</v>
      </c>
      <c r="AA1572" s="70">
        <v>1228.8935180034314</v>
      </c>
      <c r="BJ1572" s="275"/>
    </row>
    <row r="1573" spans="1:62" x14ac:dyDescent="0.25">
      <c r="A1573" t="str">
        <f t="shared" si="34"/>
        <v>71. Architecten en ingenieurs; technische testen en toetsen</v>
      </c>
      <c r="B1573" s="275">
        <v>71</v>
      </c>
      <c r="C1573" s="5" t="s">
        <v>155</v>
      </c>
      <c r="D1573" s="266"/>
      <c r="E1573" s="267">
        <v>1.0090049155272833</v>
      </c>
      <c r="F1573" s="267">
        <v>1.0207557211282596</v>
      </c>
      <c r="G1573" s="267">
        <v>1.0470441966792332</v>
      </c>
      <c r="H1573" s="267">
        <v>1.0515953575669361</v>
      </c>
      <c r="I1573" s="267">
        <v>1.0561302542434619</v>
      </c>
      <c r="J1573" s="267">
        <v>1.0421451974478357</v>
      </c>
      <c r="K1573" s="333">
        <v>1.0388853956382169</v>
      </c>
      <c r="L1573" s="333">
        <v>1.0469546381243628</v>
      </c>
      <c r="M1573" s="268">
        <v>1.0406070864546841</v>
      </c>
      <c r="N1573" s="267">
        <v>1.0391373989027031</v>
      </c>
      <c r="O1573" s="267">
        <v>1.0391373989027024</v>
      </c>
      <c r="P1573" s="267">
        <v>1.0391373989027026</v>
      </c>
      <c r="Q1573" s="267">
        <v>1.0391373989027031</v>
      </c>
      <c r="R1573" s="267">
        <v>1.0391373989027024</v>
      </c>
      <c r="S1573" s="267">
        <v>1.0391373989027033</v>
      </c>
      <c r="T1573" s="268">
        <v>1.0391373989027028</v>
      </c>
      <c r="U1573" s="267">
        <v>1.0300786481318762</v>
      </c>
      <c r="V1573" s="267">
        <v>1.0300786481318753</v>
      </c>
      <c r="W1573" s="267">
        <v>1.030078648131876</v>
      </c>
      <c r="X1573" s="267">
        <v>1.0300786481318753</v>
      </c>
      <c r="Y1573" s="267">
        <v>1.0300786481318762</v>
      </c>
      <c r="Z1573" s="267">
        <v>1.0300786481318749</v>
      </c>
      <c r="AA1573" s="267">
        <v>1.0300786481318764</v>
      </c>
      <c r="BJ1573" s="275"/>
    </row>
    <row r="1574" spans="1:62" x14ac:dyDescent="0.25">
      <c r="A1574" t="str">
        <f t="shared" si="34"/>
        <v>71. Architecten en ingenieurs; technische testen en toetsen</v>
      </c>
      <c r="B1574" s="275">
        <v>71</v>
      </c>
      <c r="C1574" s="5" t="s">
        <v>8</v>
      </c>
      <c r="D1574" s="70">
        <v>13</v>
      </c>
      <c r="E1574" s="70">
        <v>13</v>
      </c>
      <c r="F1574" s="70">
        <v>22</v>
      </c>
      <c r="G1574" s="70">
        <v>22</v>
      </c>
      <c r="H1574" s="70">
        <v>34</v>
      </c>
      <c r="I1574" s="70">
        <v>36</v>
      </c>
      <c r="J1574" s="70">
        <v>33</v>
      </c>
      <c r="K1574" s="69">
        <v>35</v>
      </c>
      <c r="L1574" s="69">
        <v>35</v>
      </c>
      <c r="M1574" s="265">
        <v>33.638493455033576</v>
      </c>
      <c r="N1574" s="70">
        <v>35.168096797235748</v>
      </c>
      <c r="O1574" s="70">
        <v>36.373586798498195</v>
      </c>
      <c r="P1574" s="70">
        <v>38.086602886319014</v>
      </c>
      <c r="Q1574" s="70">
        <v>39.90839234793529</v>
      </c>
      <c r="R1574" s="70">
        <v>41.740185322177325</v>
      </c>
      <c r="S1574" s="70">
        <v>43.606623307254537</v>
      </c>
      <c r="T1574" s="265">
        <v>45.060965000301778</v>
      </c>
      <c r="U1574" s="70">
        <v>34.861516527574707</v>
      </c>
      <c r="V1574" s="70">
        <v>35.742172624145667</v>
      </c>
      <c r="W1574" s="70">
        <v>37.099193307646928</v>
      </c>
      <c r="X1574" s="70">
        <v>38.534867616802529</v>
      </c>
      <c r="Y1574" s="70">
        <v>39.952266377104245</v>
      </c>
      <c r="Z1574" s="70">
        <v>41.374896028940967</v>
      </c>
      <c r="AA1574" s="70">
        <v>42.382088579071997</v>
      </c>
      <c r="BJ1574" s="275"/>
    </row>
    <row r="1575" spans="1:62" x14ac:dyDescent="0.25">
      <c r="A1575" t="str">
        <f t="shared" si="34"/>
        <v>71. Architecten en ingenieurs; technische testen en toetsen</v>
      </c>
      <c r="B1575" s="275">
        <v>71</v>
      </c>
      <c r="C1575" s="5" t="s">
        <v>9</v>
      </c>
      <c r="D1575" s="70">
        <v>1419</v>
      </c>
      <c r="E1575" s="70">
        <v>1332</v>
      </c>
      <c r="F1575" s="70">
        <v>1277</v>
      </c>
      <c r="G1575" s="70">
        <v>1331</v>
      </c>
      <c r="H1575" s="70">
        <v>1481</v>
      </c>
      <c r="I1575" s="70">
        <v>1708</v>
      </c>
      <c r="J1575" s="70">
        <v>1722</v>
      </c>
      <c r="K1575" s="69">
        <v>1735</v>
      </c>
      <c r="L1575" s="69">
        <v>1783</v>
      </c>
      <c r="M1575" s="265">
        <v>1908.6730360411643</v>
      </c>
      <c r="N1575" s="70">
        <v>1995.4638627172283</v>
      </c>
      <c r="O1575" s="70">
        <v>2063.8642583444162</v>
      </c>
      <c r="P1575" s="70">
        <v>2161.062060068175</v>
      </c>
      <c r="Q1575" s="70">
        <v>2264.4317435939579</v>
      </c>
      <c r="R1575" s="70">
        <v>2368.3690338361357</v>
      </c>
      <c r="S1575" s="70">
        <v>2474.272107656072</v>
      </c>
      <c r="T1575" s="265">
        <v>2556.7925326097156</v>
      </c>
      <c r="U1575" s="70">
        <v>1978.0682711201648</v>
      </c>
      <c r="V1575" s="70">
        <v>2028.0373503774504</v>
      </c>
      <c r="W1575" s="70">
        <v>2105.0357091598185</v>
      </c>
      <c r="X1575" s="70">
        <v>2186.4969329237583</v>
      </c>
      <c r="Y1575" s="70">
        <v>2266.921188508285</v>
      </c>
      <c r="Z1575" s="70">
        <v>2347.6422487532427</v>
      </c>
      <c r="AA1575" s="70">
        <v>2404.7911001162333</v>
      </c>
      <c r="BJ1575" s="275"/>
    </row>
    <row r="1576" spans="1:62" x14ac:dyDescent="0.25">
      <c r="A1576" t="str">
        <f t="shared" si="34"/>
        <v>71. Architecten en ingenieurs; technische testen en toetsen</v>
      </c>
      <c r="B1576" s="275">
        <v>71</v>
      </c>
      <c r="C1576" s="5" t="s">
        <v>10</v>
      </c>
      <c r="D1576" s="70">
        <v>4213</v>
      </c>
      <c r="E1576" s="70">
        <v>4200</v>
      </c>
      <c r="F1576" s="70">
        <v>4341</v>
      </c>
      <c r="G1576" s="70">
        <v>4450</v>
      </c>
      <c r="H1576" s="70">
        <v>4812</v>
      </c>
      <c r="I1576" s="70">
        <v>5140</v>
      </c>
      <c r="J1576" s="70">
        <v>5313</v>
      </c>
      <c r="K1576" s="69">
        <v>5555</v>
      </c>
      <c r="L1576" s="69">
        <v>5829</v>
      </c>
      <c r="M1576" s="265">
        <v>6070.5714135127055</v>
      </c>
      <c r="N1576" s="70">
        <v>6346.6113121365397</v>
      </c>
      <c r="O1576" s="70">
        <v>6564.1600900186886</v>
      </c>
      <c r="P1576" s="70">
        <v>6873.2995735545173</v>
      </c>
      <c r="Q1576" s="70">
        <v>7202.0688462304788</v>
      </c>
      <c r="R1576" s="70">
        <v>7532.6434030182809</v>
      </c>
      <c r="S1576" s="70">
        <v>7869.470172399313</v>
      </c>
      <c r="T1576" s="265">
        <v>8131.9279759598094</v>
      </c>
      <c r="U1576" s="70">
        <v>6291.2842974639243</v>
      </c>
      <c r="V1576" s="70">
        <v>6450.2119180520986</v>
      </c>
      <c r="W1576" s="70">
        <v>6695.106683622389</v>
      </c>
      <c r="X1576" s="70">
        <v>6954.1956773647798</v>
      </c>
      <c r="Y1576" s="70">
        <v>7209.9865738072112</v>
      </c>
      <c r="Z1576" s="70">
        <v>7466.7214631981415</v>
      </c>
      <c r="AA1576" s="70">
        <v>7648.4844874816636</v>
      </c>
      <c r="BJ1576" s="275"/>
    </row>
    <row r="1577" spans="1:62" x14ac:dyDescent="0.25">
      <c r="A1577" t="str">
        <f t="shared" si="34"/>
        <v>71. Architecten en ingenieurs; technische testen en toetsen</v>
      </c>
      <c r="B1577" s="275">
        <v>71</v>
      </c>
      <c r="C1577" s="5" t="s">
        <v>11</v>
      </c>
      <c r="D1577" s="70">
        <v>4301</v>
      </c>
      <c r="E1577" s="70">
        <v>4286</v>
      </c>
      <c r="F1577" s="70">
        <v>4277</v>
      </c>
      <c r="G1577" s="70">
        <v>4427</v>
      </c>
      <c r="H1577" s="70">
        <v>4549</v>
      </c>
      <c r="I1577" s="70">
        <v>4742</v>
      </c>
      <c r="J1577" s="70">
        <v>5043</v>
      </c>
      <c r="K1577" s="69">
        <v>5289</v>
      </c>
      <c r="L1577" s="69">
        <v>5653</v>
      </c>
      <c r="M1577" s="265">
        <v>5867.2919426237913</v>
      </c>
      <c r="N1577" s="70">
        <v>6089.3111426345731</v>
      </c>
      <c r="O1577" s="70">
        <v>6253.6355902002942</v>
      </c>
      <c r="P1577" s="70">
        <v>6463.855139158668</v>
      </c>
      <c r="Q1577" s="70">
        <v>6701.4768163042363</v>
      </c>
      <c r="R1577" s="70">
        <v>6960.1297215944323</v>
      </c>
      <c r="S1577" s="70">
        <v>7267.8791281145614</v>
      </c>
      <c r="T1577" s="265">
        <v>7588.394073295578</v>
      </c>
      <c r="U1577" s="70">
        <v>6036.2271596450319</v>
      </c>
      <c r="V1577" s="70">
        <v>6145.0778564039965</v>
      </c>
      <c r="W1577" s="70">
        <v>6296.2772509809147</v>
      </c>
      <c r="X1577" s="70">
        <v>6470.832493123854</v>
      </c>
      <c r="Y1577" s="70">
        <v>6661.9962156371994</v>
      </c>
      <c r="Z1577" s="70">
        <v>6895.9190249116073</v>
      </c>
      <c r="AA1577" s="70">
        <v>7137.2637000819759</v>
      </c>
      <c r="BJ1577" s="275"/>
    </row>
    <row r="1578" spans="1:62" x14ac:dyDescent="0.25">
      <c r="A1578" t="str">
        <f t="shared" si="34"/>
        <v>71. Architecten en ingenieurs; technische testen en toetsen</v>
      </c>
      <c r="B1578" s="275">
        <v>71</v>
      </c>
      <c r="C1578" s="5" t="s">
        <v>12</v>
      </c>
      <c r="D1578" s="70">
        <v>3618</v>
      </c>
      <c r="E1578" s="70">
        <v>3774</v>
      </c>
      <c r="F1578" s="70">
        <v>3842</v>
      </c>
      <c r="G1578" s="70">
        <v>4023</v>
      </c>
      <c r="H1578" s="70">
        <v>4119</v>
      </c>
      <c r="I1578" s="70">
        <v>4286</v>
      </c>
      <c r="J1578" s="70">
        <v>4405</v>
      </c>
      <c r="K1578" s="69">
        <v>4501</v>
      </c>
      <c r="L1578" s="69">
        <v>4615</v>
      </c>
      <c r="M1578" s="265">
        <v>4843.7051442102247</v>
      </c>
      <c r="N1578" s="70">
        <v>4966.4102702138553</v>
      </c>
      <c r="O1578" s="70">
        <v>5245.1973132982803</v>
      </c>
      <c r="P1578" s="70">
        <v>5509.0853639389461</v>
      </c>
      <c r="Q1578" s="70">
        <v>5781.3790635232308</v>
      </c>
      <c r="R1578" s="70">
        <v>6000.5375546902042</v>
      </c>
      <c r="S1578" s="70">
        <v>6227.5987884850938</v>
      </c>
      <c r="T1578" s="265">
        <v>6395.6550277883807</v>
      </c>
      <c r="U1578" s="70">
        <v>4923.115251758114</v>
      </c>
      <c r="V1578" s="70">
        <v>5154.1452004219918</v>
      </c>
      <c r="W1578" s="70">
        <v>5366.2602431395926</v>
      </c>
      <c r="X1578" s="70">
        <v>5582.4016891762249</v>
      </c>
      <c r="Y1578" s="70">
        <v>5743.5076758853011</v>
      </c>
      <c r="Z1578" s="70">
        <v>5908.8788087992962</v>
      </c>
      <c r="AA1578" s="70">
        <v>6015.4330451444866</v>
      </c>
      <c r="BJ1578" s="275"/>
    </row>
    <row r="1579" spans="1:62" x14ac:dyDescent="0.25">
      <c r="A1579" t="str">
        <f t="shared" si="34"/>
        <v>71. Architecten en ingenieurs; technische testen en toetsen</v>
      </c>
      <c r="B1579" s="275">
        <v>71</v>
      </c>
      <c r="C1579" s="5" t="s">
        <v>13</v>
      </c>
      <c r="D1579" s="70">
        <v>3296</v>
      </c>
      <c r="E1579" s="70">
        <v>3180</v>
      </c>
      <c r="F1579" s="70">
        <v>3171</v>
      </c>
      <c r="G1579" s="70">
        <v>3261</v>
      </c>
      <c r="H1579" s="70">
        <v>3418</v>
      </c>
      <c r="I1579" s="70">
        <v>3620</v>
      </c>
      <c r="J1579" s="70">
        <v>3778</v>
      </c>
      <c r="K1579" s="69">
        <v>3998</v>
      </c>
      <c r="L1579" s="69">
        <v>4134</v>
      </c>
      <c r="M1579" s="265">
        <v>4224.9323593007475</v>
      </c>
      <c r="N1579" s="70">
        <v>4372.0958351963909</v>
      </c>
      <c r="O1579" s="70">
        <v>4507.3222129927444</v>
      </c>
      <c r="P1579" s="70">
        <v>4603.9704335117203</v>
      </c>
      <c r="Q1579" s="70">
        <v>4719.8061875393078</v>
      </c>
      <c r="R1579" s="70">
        <v>4953.7052026564234</v>
      </c>
      <c r="S1579" s="70">
        <v>5079.1969497755399</v>
      </c>
      <c r="T1579" s="265">
        <v>5364.3152186716734</v>
      </c>
      <c r="U1579" s="70">
        <v>4333.9817931466705</v>
      </c>
      <c r="V1579" s="70">
        <v>4429.0789770582796</v>
      </c>
      <c r="W1579" s="70">
        <v>4484.6107594672403</v>
      </c>
      <c r="X1579" s="70">
        <v>4557.364902803517</v>
      </c>
      <c r="Y1579" s="70">
        <v>4741.5158385754021</v>
      </c>
      <c r="Z1579" s="70">
        <v>4819.2506038988777</v>
      </c>
      <c r="AA1579" s="70">
        <v>5045.406434644362</v>
      </c>
      <c r="BJ1579" s="275"/>
    </row>
    <row r="1580" spans="1:62" x14ac:dyDescent="0.25">
      <c r="A1580" t="str">
        <f t="shared" si="34"/>
        <v>71. Architecten en ingenieurs; technische testen en toetsen</v>
      </c>
      <c r="B1580" s="275">
        <v>71</v>
      </c>
      <c r="C1580" s="5" t="s">
        <v>14</v>
      </c>
      <c r="D1580" s="70">
        <v>2799</v>
      </c>
      <c r="E1580" s="70">
        <v>2869</v>
      </c>
      <c r="F1580" s="70">
        <v>2951</v>
      </c>
      <c r="G1580" s="70">
        <v>3092</v>
      </c>
      <c r="H1580" s="70">
        <v>3204</v>
      </c>
      <c r="I1580" s="70">
        <v>3226</v>
      </c>
      <c r="J1580" s="70">
        <v>3270</v>
      </c>
      <c r="K1580" s="69">
        <v>3325</v>
      </c>
      <c r="L1580" s="69">
        <v>3415</v>
      </c>
      <c r="M1580" s="265">
        <v>3517.763462261345</v>
      </c>
      <c r="N1580" s="70">
        <v>3724.3031912554525</v>
      </c>
      <c r="O1580" s="70">
        <v>3882.9663588880603</v>
      </c>
      <c r="P1580" s="70">
        <v>4094.9069180858332</v>
      </c>
      <c r="Q1580" s="70">
        <v>4227.8827257394369</v>
      </c>
      <c r="R1580" s="70">
        <v>4320.8801498077391</v>
      </c>
      <c r="S1580" s="70">
        <v>4471.3856934939895</v>
      </c>
      <c r="T1580" s="265">
        <v>4609.6830487793113</v>
      </c>
      <c r="U1580" s="70">
        <v>3691.8363255260456</v>
      </c>
      <c r="V1580" s="70">
        <v>3815.5614034428309</v>
      </c>
      <c r="W1580" s="70">
        <v>3988.7449081329596</v>
      </c>
      <c r="X1580" s="70">
        <v>4082.3719411028687</v>
      </c>
      <c r="Y1580" s="70">
        <v>4135.7975149415479</v>
      </c>
      <c r="Z1580" s="70">
        <v>4242.5462955493385</v>
      </c>
      <c r="AA1580" s="70">
        <v>4335.6371816161318</v>
      </c>
      <c r="BJ1580" s="275"/>
    </row>
    <row r="1581" spans="1:62" x14ac:dyDescent="0.25">
      <c r="A1581" t="str">
        <f t="shared" si="34"/>
        <v>71. Architecten en ingenieurs; technische testen en toetsen</v>
      </c>
      <c r="B1581" s="275">
        <v>71</v>
      </c>
      <c r="C1581" s="5" t="s">
        <v>15</v>
      </c>
      <c r="D1581" s="70">
        <v>2163</v>
      </c>
      <c r="E1581" s="70">
        <v>2290</v>
      </c>
      <c r="F1581" s="70">
        <v>2352</v>
      </c>
      <c r="G1581" s="70">
        <v>2566</v>
      </c>
      <c r="H1581" s="70">
        <v>2711</v>
      </c>
      <c r="I1581" s="70">
        <v>2830</v>
      </c>
      <c r="J1581" s="70">
        <v>2961</v>
      </c>
      <c r="K1581" s="69">
        <v>3039</v>
      </c>
      <c r="L1581" s="69">
        <v>3180</v>
      </c>
      <c r="M1581" s="265">
        <v>3298.1154978865461</v>
      </c>
      <c r="N1581" s="70">
        <v>3307.3712331119268</v>
      </c>
      <c r="O1581" s="70">
        <v>3358.1781642270253</v>
      </c>
      <c r="P1581" s="70">
        <v>3395.2382197726251</v>
      </c>
      <c r="Q1581" s="70">
        <v>3474.8146512051308</v>
      </c>
      <c r="R1581" s="70">
        <v>3579.7128492914503</v>
      </c>
      <c r="S1581" s="70">
        <v>3790.0445725367617</v>
      </c>
      <c r="T1581" s="265">
        <v>3951.3249522880424</v>
      </c>
      <c r="U1581" s="70">
        <v>3278.5390000126263</v>
      </c>
      <c r="V1581" s="70">
        <v>3299.8830803618935</v>
      </c>
      <c r="W1581" s="70">
        <v>3307.2153853370219</v>
      </c>
      <c r="X1581" s="70">
        <v>3355.222165045272</v>
      </c>
      <c r="Y1581" s="70">
        <v>3426.3777269921884</v>
      </c>
      <c r="Z1581" s="70">
        <v>3596.0752803272626</v>
      </c>
      <c r="AA1581" s="70">
        <v>3716.4185039412218</v>
      </c>
      <c r="BJ1581" s="275"/>
    </row>
    <row r="1582" spans="1:62" x14ac:dyDescent="0.25">
      <c r="A1582" t="str">
        <f t="shared" si="34"/>
        <v>71. Architecten en ingenieurs; technische testen en toetsen</v>
      </c>
      <c r="B1582" s="275">
        <v>71</v>
      </c>
      <c r="C1582" s="5" t="s">
        <v>16</v>
      </c>
      <c r="D1582" s="70">
        <v>1564</v>
      </c>
      <c r="E1582" s="70">
        <v>1644</v>
      </c>
      <c r="F1582" s="70">
        <v>1772</v>
      </c>
      <c r="G1582" s="70">
        <v>1886</v>
      </c>
      <c r="H1582" s="70">
        <v>2031</v>
      </c>
      <c r="I1582" s="70">
        <v>2174</v>
      </c>
      <c r="J1582" s="70">
        <v>2323</v>
      </c>
      <c r="K1582" s="69">
        <v>2419</v>
      </c>
      <c r="L1582" s="69">
        <v>2615</v>
      </c>
      <c r="M1582" s="265">
        <v>2742.7388782146099</v>
      </c>
      <c r="N1582" s="70">
        <v>2882.3769621399279</v>
      </c>
      <c r="O1582" s="70">
        <v>2978.5498307517601</v>
      </c>
      <c r="P1582" s="70">
        <v>3066.8106020456457</v>
      </c>
      <c r="Q1582" s="70">
        <v>3177.0501230818309</v>
      </c>
      <c r="R1582" s="70">
        <v>3293.9264320198195</v>
      </c>
      <c r="S1582" s="70">
        <v>3303.3990770452742</v>
      </c>
      <c r="T1582" s="265">
        <v>3353.4512395240772</v>
      </c>
      <c r="U1582" s="70">
        <v>2857.2496454297689</v>
      </c>
      <c r="V1582" s="70">
        <v>2926.8447681586581</v>
      </c>
      <c r="W1582" s="70">
        <v>2987.3023777634344</v>
      </c>
      <c r="X1582" s="70">
        <v>3067.7057807175356</v>
      </c>
      <c r="Y1582" s="70">
        <v>3152.8328210061586</v>
      </c>
      <c r="Z1582" s="70">
        <v>3134.3356350206041</v>
      </c>
      <c r="AA1582" s="70">
        <v>3154.088410626724</v>
      </c>
      <c r="BJ1582" s="275"/>
    </row>
    <row r="1583" spans="1:62" x14ac:dyDescent="0.25">
      <c r="A1583" t="str">
        <f t="shared" si="34"/>
        <v>71. Architecten en ingenieurs; technische testen en toetsen</v>
      </c>
      <c r="B1583" s="275">
        <v>71</v>
      </c>
      <c r="C1583" s="5" t="s">
        <v>17</v>
      </c>
      <c r="D1583" s="70">
        <v>726</v>
      </c>
      <c r="E1583" s="70">
        <v>724</v>
      </c>
      <c r="F1583" s="70">
        <v>788</v>
      </c>
      <c r="G1583" s="70">
        <v>886</v>
      </c>
      <c r="H1583" s="70">
        <v>947</v>
      </c>
      <c r="I1583" s="70">
        <v>1058</v>
      </c>
      <c r="J1583" s="70">
        <v>1192</v>
      </c>
      <c r="K1583" s="69">
        <v>1308</v>
      </c>
      <c r="L1583" s="69">
        <v>1409</v>
      </c>
      <c r="M1583" s="265">
        <v>1458.9024986230327</v>
      </c>
      <c r="N1583" s="70">
        <v>1559.5042335463986</v>
      </c>
      <c r="O1583" s="70">
        <v>1655.3920203360256</v>
      </c>
      <c r="P1583" s="70">
        <v>1732.2396055076028</v>
      </c>
      <c r="Q1583" s="70">
        <v>1826.672230196918</v>
      </c>
      <c r="R1583" s="70">
        <v>1902.3105583030081</v>
      </c>
      <c r="S1583" s="70">
        <v>2004.2973166719887</v>
      </c>
      <c r="T1583" s="265">
        <v>2066.1740828246338</v>
      </c>
      <c r="U1583" s="70">
        <v>1545.9091495924727</v>
      </c>
      <c r="V1583" s="70">
        <v>1626.6558390091566</v>
      </c>
      <c r="W1583" s="70">
        <v>1687.3306388523547</v>
      </c>
      <c r="X1583" s="70">
        <v>1763.8037622823319</v>
      </c>
      <c r="Y1583" s="70">
        <v>1820.8260833216405</v>
      </c>
      <c r="Z1583" s="70">
        <v>1901.7201241214404</v>
      </c>
      <c r="AA1583" s="70">
        <v>1943.3399395123924</v>
      </c>
      <c r="BJ1583" s="275"/>
    </row>
    <row r="1584" spans="1:62" x14ac:dyDescent="0.25">
      <c r="A1584" t="str">
        <f t="shared" si="34"/>
        <v>71. Architecten en ingenieurs; technische testen en toetsen</v>
      </c>
      <c r="B1584" s="275">
        <v>71</v>
      </c>
      <c r="C1584" s="5" t="s">
        <v>156</v>
      </c>
      <c r="D1584" s="70">
        <v>97</v>
      </c>
      <c r="E1584" s="70">
        <v>115</v>
      </c>
      <c r="F1584" s="70">
        <v>141</v>
      </c>
      <c r="G1584" s="70">
        <v>163</v>
      </c>
      <c r="H1584" s="70">
        <v>148</v>
      </c>
      <c r="I1584" s="70">
        <v>175</v>
      </c>
      <c r="J1584" s="70">
        <v>177</v>
      </c>
      <c r="K1584" s="69">
        <v>188</v>
      </c>
      <c r="L1584" s="69">
        <v>198</v>
      </c>
      <c r="M1584" s="265">
        <v>234.25977729043908</v>
      </c>
      <c r="N1584" s="70">
        <v>260.49859518524158</v>
      </c>
      <c r="O1584" s="70">
        <v>384.3838191090357</v>
      </c>
      <c r="P1584" s="70">
        <v>436.81377765905006</v>
      </c>
      <c r="Q1584" s="70">
        <v>461.78961347273594</v>
      </c>
      <c r="R1584" s="70">
        <v>484.01833260049551</v>
      </c>
      <c r="S1584" s="70">
        <v>528.59748923535949</v>
      </c>
      <c r="T1584" s="265">
        <v>682.21533292450545</v>
      </c>
      <c r="U1584" s="70">
        <v>258.22768100928607</v>
      </c>
      <c r="V1584" s="70">
        <v>377.71124669758393</v>
      </c>
      <c r="W1584" s="70">
        <v>425.48921533345049</v>
      </c>
      <c r="X1584" s="70">
        <v>445.89622821293483</v>
      </c>
      <c r="Y1584" s="70">
        <v>463.28566119667835</v>
      </c>
      <c r="Z1584" s="70">
        <v>501.54459344789024</v>
      </c>
      <c r="AA1584" s="70">
        <v>641.65760031579134</v>
      </c>
      <c r="BJ1584" s="275"/>
    </row>
    <row r="1585" spans="1:62" x14ac:dyDescent="0.25">
      <c r="A1585" t="str">
        <f t="shared" si="34"/>
        <v>71. Architecten en ingenieurs; technische testen en toetsen</v>
      </c>
      <c r="B1585" s="275">
        <v>71</v>
      </c>
      <c r="C1585" s="5" t="s">
        <v>6</v>
      </c>
      <c r="D1585" s="70">
        <v>2387</v>
      </c>
      <c r="E1585" s="70">
        <v>2483</v>
      </c>
      <c r="F1585" s="70">
        <v>2701</v>
      </c>
      <c r="G1585" s="70">
        <v>2935</v>
      </c>
      <c r="H1585" s="70">
        <v>3126</v>
      </c>
      <c r="I1585" s="70">
        <v>3407</v>
      </c>
      <c r="J1585" s="70">
        <v>3692</v>
      </c>
      <c r="K1585" s="69">
        <v>3915</v>
      </c>
      <c r="L1585" s="69">
        <v>4222</v>
      </c>
      <c r="M1585" s="265">
        <v>4435.9011541280815</v>
      </c>
      <c r="N1585" s="70">
        <v>4702.3797908715678</v>
      </c>
      <c r="O1585" s="70">
        <v>5018.3256701968212</v>
      </c>
      <c r="P1585" s="70">
        <v>5235.8639852122988</v>
      </c>
      <c r="Q1585" s="70">
        <v>5465.5119667514846</v>
      </c>
      <c r="R1585" s="70">
        <v>5680.2553229233226</v>
      </c>
      <c r="S1585" s="70">
        <v>5836.2938829526229</v>
      </c>
      <c r="T1585" s="265">
        <v>6101.8406552732167</v>
      </c>
      <c r="U1585" s="70">
        <v>4661.3864760315282</v>
      </c>
      <c r="V1585" s="70">
        <v>4931.2118538653986</v>
      </c>
      <c r="W1585" s="70">
        <v>5100.1222319492399</v>
      </c>
      <c r="X1585" s="70">
        <v>5277.4057712128024</v>
      </c>
      <c r="Y1585" s="70">
        <v>5436.9445655244772</v>
      </c>
      <c r="Z1585" s="70">
        <v>5537.600352589935</v>
      </c>
      <c r="AA1585" s="70">
        <v>5739.085950454908</v>
      </c>
      <c r="BJ1585" s="275"/>
    </row>
    <row r="1586" spans="1:62" x14ac:dyDescent="0.25">
      <c r="A1586" t="str">
        <f t="shared" si="34"/>
        <v>71. Architecten en ingenieurs; technische testen en toetsen</v>
      </c>
      <c r="B1586" s="275">
        <v>71</v>
      </c>
      <c r="C1586" s="99" t="s">
        <v>157</v>
      </c>
      <c r="D1586" s="267">
        <v>1.0471258399500079</v>
      </c>
      <c r="E1586" s="266"/>
      <c r="F1586" s="266"/>
      <c r="G1586" s="266"/>
      <c r="H1586" s="266"/>
      <c r="I1586" s="266"/>
      <c r="J1586" s="266"/>
      <c r="K1586" s="334"/>
      <c r="L1586" s="334"/>
      <c r="M1586" s="269"/>
      <c r="N1586" s="266"/>
      <c r="O1586" s="266"/>
      <c r="P1586" s="266"/>
      <c r="Q1586" s="266"/>
      <c r="R1586" s="266"/>
      <c r="S1586" s="266"/>
      <c r="T1586" s="269"/>
      <c r="U1586" s="266"/>
      <c r="V1586" s="266"/>
      <c r="W1586" s="266"/>
      <c r="X1586" s="266"/>
      <c r="Y1586" s="266"/>
      <c r="Z1586" s="266"/>
      <c r="AA1586" s="266"/>
      <c r="AB1586" s="17"/>
      <c r="BJ1586" s="275"/>
    </row>
    <row r="1587" spans="1:62" x14ac:dyDescent="0.25">
      <c r="A1587" t="str">
        <f t="shared" si="34"/>
        <v>71. Architecten en ingenieurs; technische testen en toetsen</v>
      </c>
      <c r="B1587" s="275">
        <v>71</v>
      </c>
      <c r="C1587" s="99" t="s">
        <v>158</v>
      </c>
      <c r="D1587" s="266"/>
      <c r="E1587" s="267">
        <v>1.9060462211362261E-2</v>
      </c>
      <c r="F1587" s="267">
        <v>1.3185059410874111E-2</v>
      </c>
      <c r="G1587" s="267">
        <v>4.082163538732253E-5</v>
      </c>
      <c r="H1587" s="267">
        <v>-2.2347588084641323E-3</v>
      </c>
      <c r="I1587" s="267">
        <v>-4.5022071467269997E-3</v>
      </c>
      <c r="J1587" s="267">
        <v>2.4903212510860584E-3</v>
      </c>
      <c r="K1587" s="333">
        <v>4.1202221558954699E-3</v>
      </c>
      <c r="L1587" s="333">
        <v>8.5600912822503261E-5</v>
      </c>
      <c r="M1587" s="268">
        <v>3.2593767476618574E-3</v>
      </c>
      <c r="N1587" s="267">
        <v>3.994220523652392E-3</v>
      </c>
      <c r="O1587" s="267">
        <v>3.9942205236527251E-3</v>
      </c>
      <c r="P1587" s="267">
        <v>3.994220523652614E-3</v>
      </c>
      <c r="Q1587" s="267">
        <v>3.994220523652392E-3</v>
      </c>
      <c r="R1587" s="267">
        <v>3.9942205236527251E-3</v>
      </c>
      <c r="S1587" s="267">
        <v>3.994220523652281E-3</v>
      </c>
      <c r="T1587" s="268">
        <v>3.994220523652503E-3</v>
      </c>
      <c r="U1587" s="267">
        <v>8.5235959090658175E-3</v>
      </c>
      <c r="V1587" s="267">
        <v>8.5235959090662616E-3</v>
      </c>
      <c r="W1587" s="267">
        <v>8.5235959090659286E-3</v>
      </c>
      <c r="X1587" s="267">
        <v>8.5235959090662616E-3</v>
      </c>
      <c r="Y1587" s="267">
        <v>8.5235959090658175E-3</v>
      </c>
      <c r="Z1587" s="267">
        <v>8.5235959090664837E-3</v>
      </c>
      <c r="AA1587" s="267">
        <v>8.5235959090657065E-3</v>
      </c>
      <c r="BJ1587" s="275"/>
    </row>
    <row r="1588" spans="1:62" x14ac:dyDescent="0.25">
      <c r="A1588" t="str">
        <f t="shared" si="34"/>
        <v>71. Architecten en ingenieurs; technische testen en toetsen</v>
      </c>
      <c r="B1588" s="275">
        <v>71</v>
      </c>
      <c r="C1588" s="99" t="s">
        <v>159</v>
      </c>
      <c r="D1588" s="270"/>
      <c r="E1588" s="70">
        <v>6.6043964891971996</v>
      </c>
      <c r="F1588" s="70">
        <v>6.5280162527908532</v>
      </c>
      <c r="G1588" s="70">
        <v>10.758238889046888</v>
      </c>
      <c r="H1588" s="70">
        <v>10.708176119282157</v>
      </c>
      <c r="I1588" s="70">
        <v>16.471906213571486</v>
      </c>
      <c r="J1588" s="70">
        <v>17.692572895514608</v>
      </c>
      <c r="K1588" s="69">
        <v>16.2719785507471</v>
      </c>
      <c r="L1588" s="69">
        <v>17.116947325466644</v>
      </c>
      <c r="M1588" s="265">
        <v>17.228029479686022</v>
      </c>
      <c r="N1588" s="70">
        <v>16.582574948850379</v>
      </c>
      <c r="O1588" s="70">
        <v>17.336614724680008</v>
      </c>
      <c r="P1588" s="70">
        <v>17.930878208053485</v>
      </c>
      <c r="Q1588" s="70">
        <v>18.775333911839599</v>
      </c>
      <c r="R1588" s="70">
        <v>19.673411001072544</v>
      </c>
      <c r="S1588" s="70">
        <v>20.576419464479226</v>
      </c>
      <c r="T1588" s="265">
        <v>21.496506679927727</v>
      </c>
      <c r="U1588" s="70">
        <v>16.734936313108001</v>
      </c>
      <c r="V1588" s="70">
        <v>17.343382504546319</v>
      </c>
      <c r="W1588" s="70">
        <v>17.781503305335619</v>
      </c>
      <c r="X1588" s="70">
        <v>18.456612455045953</v>
      </c>
      <c r="Y1588" s="70">
        <v>19.170851282721173</v>
      </c>
      <c r="Z1588" s="70">
        <v>19.875998141204484</v>
      </c>
      <c r="AA1588" s="70">
        <v>20.583747334920616</v>
      </c>
      <c r="BJ1588" s="275"/>
    </row>
    <row r="1589" spans="1:62" x14ac:dyDescent="0.25">
      <c r="A1589" t="str">
        <f t="shared" si="34"/>
        <v>71. Architecten en ingenieurs; technische testen en toetsen</v>
      </c>
      <c r="B1589" s="275">
        <v>71</v>
      </c>
      <c r="C1589" s="99" t="s">
        <v>160</v>
      </c>
      <c r="D1589" s="270"/>
      <c r="E1589" s="70">
        <v>403.93910852111406</v>
      </c>
      <c r="F1589" s="70">
        <v>371.34724926969619</v>
      </c>
      <c r="G1589" s="70">
        <v>339.22865019058474</v>
      </c>
      <c r="H1589" s="70">
        <v>350.54468199357854</v>
      </c>
      <c r="I1589" s="70">
        <v>386.69200219847806</v>
      </c>
      <c r="J1589" s="70">
        <v>457.90538553587561</v>
      </c>
      <c r="K1589" s="69">
        <v>464.46539772621867</v>
      </c>
      <c r="L1589" s="69">
        <v>460.97174692549225</v>
      </c>
      <c r="M1589" s="265">
        <v>479.38369808766993</v>
      </c>
      <c r="N1589" s="70">
        <v>514.57517238295145</v>
      </c>
      <c r="O1589" s="70">
        <v>537.97383928649151</v>
      </c>
      <c r="P1589" s="70">
        <v>556.41447563766314</v>
      </c>
      <c r="Q1589" s="70">
        <v>582.61884623064077</v>
      </c>
      <c r="R1589" s="70">
        <v>610.48714620399733</v>
      </c>
      <c r="S1589" s="70">
        <v>638.5084720327078</v>
      </c>
      <c r="T1589" s="265">
        <v>667.05976994374714</v>
      </c>
      <c r="U1589" s="70">
        <v>523.22026905119867</v>
      </c>
      <c r="V1589" s="70">
        <v>542.24342958382556</v>
      </c>
      <c r="W1589" s="70">
        <v>555.94134148363639</v>
      </c>
      <c r="X1589" s="70">
        <v>577.04872930642102</v>
      </c>
      <c r="Y1589" s="70">
        <v>599.37951232173032</v>
      </c>
      <c r="Z1589" s="70">
        <v>621.4260335700526</v>
      </c>
      <c r="AA1589" s="70">
        <v>643.55391721588751</v>
      </c>
      <c r="BJ1589" s="275"/>
    </row>
    <row r="1590" spans="1:62" x14ac:dyDescent="0.25">
      <c r="A1590" t="str">
        <f t="shared" si="34"/>
        <v>71. Architecten en ingenieurs; technische testen en toetsen</v>
      </c>
      <c r="B1590" s="275">
        <v>71</v>
      </c>
      <c r="C1590" s="99" t="s">
        <v>161</v>
      </c>
      <c r="D1590" s="270"/>
      <c r="E1590" s="70">
        <v>911.96057634322233</v>
      </c>
      <c r="F1590" s="70">
        <v>884.46985954142326</v>
      </c>
      <c r="G1590" s="70">
        <v>857.10364007121143</v>
      </c>
      <c r="H1590" s="70">
        <v>868.4986839142623</v>
      </c>
      <c r="I1590" s="70">
        <v>928.23862668513982</v>
      </c>
      <c r="J1590" s="70">
        <v>1027.4516834879551</v>
      </c>
      <c r="K1590" s="69">
        <v>1070.6928919841989</v>
      </c>
      <c r="L1590" s="69">
        <v>1097.0491913177534</v>
      </c>
      <c r="M1590" s="265">
        <v>1169.6610079625539</v>
      </c>
      <c r="N1590" s="70">
        <v>1222.5962241483076</v>
      </c>
      <c r="O1590" s="70">
        <v>1278.1898931430537</v>
      </c>
      <c r="P1590" s="70">
        <v>1322.0036128556244</v>
      </c>
      <c r="Q1590" s="70">
        <v>1384.2634463310621</v>
      </c>
      <c r="R1590" s="70">
        <v>1450.4766648256029</v>
      </c>
      <c r="S1590" s="70">
        <v>1517.0534625268235</v>
      </c>
      <c r="T1590" s="265">
        <v>1584.889438481358</v>
      </c>
      <c r="U1590" s="70">
        <v>1250.0921208840664</v>
      </c>
      <c r="V1590" s="70">
        <v>1295.5427742757508</v>
      </c>
      <c r="W1590" s="70">
        <v>1328.2701985583942</v>
      </c>
      <c r="X1590" s="70">
        <v>1378.7005445722364</v>
      </c>
      <c r="Y1590" s="70">
        <v>1432.0538597089594</v>
      </c>
      <c r="Z1590" s="70">
        <v>1484.7280088878679</v>
      </c>
      <c r="AA1590" s="70">
        <v>1537.5965513234635</v>
      </c>
      <c r="BJ1590" s="275"/>
    </row>
    <row r="1591" spans="1:62" x14ac:dyDescent="0.25">
      <c r="A1591" t="str">
        <f t="shared" si="34"/>
        <v>71. Architecten en ingenieurs; technische testen en toetsen</v>
      </c>
      <c r="B1591" s="275">
        <v>71</v>
      </c>
      <c r="C1591" s="99" t="s">
        <v>162</v>
      </c>
      <c r="D1591" s="270"/>
      <c r="E1591" s="70">
        <v>768.67315197388621</v>
      </c>
      <c r="F1591" s="70">
        <v>740.81038103958076</v>
      </c>
      <c r="G1591" s="70">
        <v>683.03687798018018</v>
      </c>
      <c r="H1591" s="70">
        <v>696.91788258298584</v>
      </c>
      <c r="I1591" s="70">
        <v>705.80903864997015</v>
      </c>
      <c r="J1591" s="70">
        <v>768.91290276380528</v>
      </c>
      <c r="K1591" s="69">
        <v>825.9394908614081</v>
      </c>
      <c r="L1591" s="69">
        <v>844.89011036832733</v>
      </c>
      <c r="M1591" s="265">
        <v>920.97856294563337</v>
      </c>
      <c r="N1591" s="70">
        <v>960.20223847279408</v>
      </c>
      <c r="O1591" s="70">
        <v>996.53643402996454</v>
      </c>
      <c r="P1591" s="70">
        <v>1023.4286875485184</v>
      </c>
      <c r="Q1591" s="70">
        <v>1057.8318301660129</v>
      </c>
      <c r="R1591" s="70">
        <v>1096.7194240570398</v>
      </c>
      <c r="S1591" s="70">
        <v>1139.0488498084464</v>
      </c>
      <c r="T1591" s="265">
        <v>1189.4130846068883</v>
      </c>
      <c r="U1591" s="70">
        <v>986.77740617674885</v>
      </c>
      <c r="V1591" s="70">
        <v>1015.1893987781591</v>
      </c>
      <c r="W1591" s="70">
        <v>1033.496210380293</v>
      </c>
      <c r="X1591" s="70">
        <v>1058.9253432503028</v>
      </c>
      <c r="Y1591" s="70">
        <v>1088.2825272392283</v>
      </c>
      <c r="Z1591" s="70">
        <v>1120.4329714478185</v>
      </c>
      <c r="AA1591" s="70">
        <v>1159.7747572731414</v>
      </c>
      <c r="BJ1591" s="275"/>
    </row>
    <row r="1592" spans="1:62" x14ac:dyDescent="0.25">
      <c r="A1592" t="str">
        <f t="shared" si="34"/>
        <v>71. Architecten en ingenieurs; technische testen en toetsen</v>
      </c>
      <c r="B1592" s="275">
        <v>71</v>
      </c>
      <c r="C1592" s="99" t="s">
        <v>163</v>
      </c>
      <c r="D1592" s="270"/>
      <c r="E1592" s="70">
        <v>546.30387232790633</v>
      </c>
      <c r="F1592" s="70">
        <v>547.68549300550683</v>
      </c>
      <c r="G1592" s="70">
        <v>507.05353855326683</v>
      </c>
      <c r="H1592" s="70">
        <v>521.78661670931342</v>
      </c>
      <c r="I1592" s="70">
        <v>524.89828092250082</v>
      </c>
      <c r="J1592" s="70">
        <v>576.149639746248</v>
      </c>
      <c r="K1592" s="69">
        <v>599.32604178298425</v>
      </c>
      <c r="L1592" s="69">
        <v>594.2275736589836</v>
      </c>
      <c r="M1592" s="265">
        <v>623.92496979820328</v>
      </c>
      <c r="N1592" s="70">
        <v>658.4041305677215</v>
      </c>
      <c r="O1592" s="70">
        <v>675.08342036701913</v>
      </c>
      <c r="P1592" s="70">
        <v>712.97890228646474</v>
      </c>
      <c r="Q1592" s="70">
        <v>748.84916634598403</v>
      </c>
      <c r="R1592" s="70">
        <v>785.86200903484269</v>
      </c>
      <c r="S1592" s="70">
        <v>815.65219062873905</v>
      </c>
      <c r="T1592" s="265">
        <v>846.5165908701664</v>
      </c>
      <c r="U1592" s="70">
        <v>680.3430894221076</v>
      </c>
      <c r="V1592" s="70">
        <v>691.49697189265021</v>
      </c>
      <c r="W1592" s="70">
        <v>723.94726032750373</v>
      </c>
      <c r="X1592" s="70">
        <v>753.74077565902667</v>
      </c>
      <c r="Y1592" s="70">
        <v>784.09983649585001</v>
      </c>
      <c r="Z1592" s="70">
        <v>806.72865915510795</v>
      </c>
      <c r="AA1592" s="70">
        <v>829.95656096131188</v>
      </c>
      <c r="BJ1592" s="275"/>
    </row>
    <row r="1593" spans="1:62" x14ac:dyDescent="0.25">
      <c r="A1593" t="str">
        <f t="shared" si="34"/>
        <v>71. Architecten en ingenieurs; technische testen en toetsen</v>
      </c>
      <c r="B1593" s="275">
        <v>71</v>
      </c>
      <c r="C1593" s="99" t="s">
        <v>164</v>
      </c>
      <c r="D1593" s="270"/>
      <c r="E1593" s="70">
        <v>422.26330944712981</v>
      </c>
      <c r="F1593" s="70">
        <v>388.71831983530717</v>
      </c>
      <c r="G1593" s="70">
        <v>345.9377956610254</v>
      </c>
      <c r="H1593" s="70">
        <v>348.33560831596333</v>
      </c>
      <c r="I1593" s="70">
        <v>357.35599749639607</v>
      </c>
      <c r="J1593" s="70">
        <v>403.78829245396093</v>
      </c>
      <c r="K1593" s="69">
        <v>427.56996696949273</v>
      </c>
      <c r="L1593" s="69">
        <v>436.33774942213495</v>
      </c>
      <c r="M1593" s="265">
        <v>464.30104365617984</v>
      </c>
      <c r="N1593" s="70">
        <v>477.61857521437264</v>
      </c>
      <c r="O1593" s="70">
        <v>494.25505686742116</v>
      </c>
      <c r="P1593" s="70">
        <v>509.54207791340599</v>
      </c>
      <c r="Q1593" s="70">
        <v>520.46792984560443</v>
      </c>
      <c r="R1593" s="70">
        <v>533.56288689876351</v>
      </c>
      <c r="S1593" s="70">
        <v>560.00461539137359</v>
      </c>
      <c r="T1593" s="265">
        <v>574.1911595447383</v>
      </c>
      <c r="U1593" s="70">
        <v>496.75487984762611</v>
      </c>
      <c r="V1593" s="70">
        <v>509.57658533323934</v>
      </c>
      <c r="W1593" s="70">
        <v>520.75782710243811</v>
      </c>
      <c r="X1593" s="70">
        <v>527.2870875857609</v>
      </c>
      <c r="Y1593" s="70">
        <v>535.84130163178224</v>
      </c>
      <c r="Z1593" s="70">
        <v>557.49321654867435</v>
      </c>
      <c r="AA1593" s="70">
        <v>566.63303719532303</v>
      </c>
      <c r="BJ1593" s="275"/>
    </row>
    <row r="1594" spans="1:62" x14ac:dyDescent="0.25">
      <c r="A1594" t="str">
        <f t="shared" si="34"/>
        <v>71. Architecten en ingenieurs; technische testen en toetsen</v>
      </c>
      <c r="B1594" s="275">
        <v>71</v>
      </c>
      <c r="C1594" s="99" t="s">
        <v>165</v>
      </c>
      <c r="D1594" s="270"/>
      <c r="E1594" s="70">
        <v>323.72320278020294</v>
      </c>
      <c r="F1594" s="70">
        <v>314.96264363349604</v>
      </c>
      <c r="G1594" s="70">
        <v>285.1760672427842</v>
      </c>
      <c r="H1594" s="70">
        <v>291.76580290051157</v>
      </c>
      <c r="I1594" s="70">
        <v>295.06938805112657</v>
      </c>
      <c r="J1594" s="70">
        <v>319.65335411850293</v>
      </c>
      <c r="K1594" s="69">
        <v>329.34294023879642</v>
      </c>
      <c r="L1594" s="69">
        <v>321.46723185730167</v>
      </c>
      <c r="M1594" s="265">
        <v>341.00704501512985</v>
      </c>
      <c r="N1594" s="70">
        <v>353.85356392911478</v>
      </c>
      <c r="O1594" s="70">
        <v>374.62949726902769</v>
      </c>
      <c r="P1594" s="70">
        <v>390.58950365757221</v>
      </c>
      <c r="Q1594" s="70">
        <v>411.90870917488922</v>
      </c>
      <c r="R1594" s="70">
        <v>425.28481133735158</v>
      </c>
      <c r="S1594" s="70">
        <v>434.63946815149546</v>
      </c>
      <c r="T1594" s="265">
        <v>449.77889511860502</v>
      </c>
      <c r="U1594" s="70">
        <v>369.78683516678802</v>
      </c>
      <c r="V1594" s="70">
        <v>388.08535179124044</v>
      </c>
      <c r="W1594" s="70">
        <v>401.09131580344183</v>
      </c>
      <c r="X1594" s="70">
        <v>419.29634317082832</v>
      </c>
      <c r="Y1594" s="70">
        <v>429.13840463386276</v>
      </c>
      <c r="Z1594" s="70">
        <v>434.75449396980821</v>
      </c>
      <c r="AA1594" s="70">
        <v>445.97591182872299</v>
      </c>
      <c r="BJ1594" s="275"/>
    </row>
    <row r="1595" spans="1:62" x14ac:dyDescent="0.25">
      <c r="A1595" t="str">
        <f t="shared" si="34"/>
        <v>71. Architecten en ingenieurs; technische testen en toetsen</v>
      </c>
      <c r="B1595" s="275">
        <v>71</v>
      </c>
      <c r="C1595" s="99" t="s">
        <v>166</v>
      </c>
      <c r="D1595" s="266"/>
      <c r="E1595" s="70">
        <v>219.87236508659481</v>
      </c>
      <c r="F1595" s="70">
        <v>219.32744318942588</v>
      </c>
      <c r="G1595" s="70">
        <v>194.35031885752653</v>
      </c>
      <c r="H1595" s="70">
        <v>206.19441423261335</v>
      </c>
      <c r="I1595" s="70">
        <v>211.69903367524014</v>
      </c>
      <c r="J1595" s="70">
        <v>240.78046927246149</v>
      </c>
      <c r="K1595" s="69">
        <v>256.75227421721786</v>
      </c>
      <c r="L1595" s="69">
        <v>251.25454468672041</v>
      </c>
      <c r="M1595" s="265">
        <v>273.00456901848474</v>
      </c>
      <c r="N1595" s="70">
        <v>285.56844243659208</v>
      </c>
      <c r="O1595" s="70">
        <v>286.36985339191335</v>
      </c>
      <c r="P1595" s="70">
        <v>290.76898865349472</v>
      </c>
      <c r="Q1595" s="70">
        <v>293.97784605874625</v>
      </c>
      <c r="R1595" s="70">
        <v>300.86799820575527</v>
      </c>
      <c r="S1595" s="70">
        <v>309.95064405642546</v>
      </c>
      <c r="T1595" s="265">
        <v>328.16228723285758</v>
      </c>
      <c r="U1595" s="70">
        <v>300.50684559096993</v>
      </c>
      <c r="V1595" s="70">
        <v>298.72313861419036</v>
      </c>
      <c r="W1595" s="70">
        <v>300.66789836014374</v>
      </c>
      <c r="X1595" s="70">
        <v>301.3359792203812</v>
      </c>
      <c r="Y1595" s="70">
        <v>305.71010315459347</v>
      </c>
      <c r="Z1595" s="70">
        <v>312.19342172867931</v>
      </c>
      <c r="AA1595" s="70">
        <v>327.65536552352148</v>
      </c>
      <c r="BJ1595" s="275"/>
    </row>
    <row r="1596" spans="1:62" x14ac:dyDescent="0.25">
      <c r="A1596" t="str">
        <f t="shared" si="34"/>
        <v>71. Architecten en ingenieurs; technische testen en toetsen</v>
      </c>
      <c r="B1596" s="275">
        <v>71</v>
      </c>
      <c r="C1596" s="99" t="s">
        <v>167</v>
      </c>
      <c r="D1596" s="266"/>
      <c r="E1596" s="70">
        <v>158.70183420904996</v>
      </c>
      <c r="F1596" s="70">
        <v>157.16041288530573</v>
      </c>
      <c r="G1596" s="70">
        <v>146.10515739709396</v>
      </c>
      <c r="H1596" s="70">
        <v>151.21295440869707</v>
      </c>
      <c r="I1596" s="70">
        <v>158.23336513127853</v>
      </c>
      <c r="J1596" s="70">
        <v>184.57612197337909</v>
      </c>
      <c r="K1596" s="69">
        <v>201.01272316165131</v>
      </c>
      <c r="L1596" s="69">
        <v>199.56000038564295</v>
      </c>
      <c r="M1596" s="265">
        <v>224.02881653586692</v>
      </c>
      <c r="N1596" s="70">
        <v>236.9877771189974</v>
      </c>
      <c r="O1596" s="70">
        <v>249.05327827678948</v>
      </c>
      <c r="P1596" s="70">
        <v>257.36314493325773</v>
      </c>
      <c r="Q1596" s="70">
        <v>264.98936271209351</v>
      </c>
      <c r="R1596" s="70">
        <v>274.51466577632021</v>
      </c>
      <c r="S1596" s="70">
        <v>284.61342394578674</v>
      </c>
      <c r="T1596" s="265">
        <v>285.43191275850347</v>
      </c>
      <c r="U1596" s="70">
        <v>249.41067108259907</v>
      </c>
      <c r="V1596" s="70">
        <v>259.8236956414338</v>
      </c>
      <c r="W1596" s="70">
        <v>266.15232079848289</v>
      </c>
      <c r="X1596" s="70">
        <v>271.65002716176429</v>
      </c>
      <c r="Y1596" s="70">
        <v>278.96150214299081</v>
      </c>
      <c r="Z1596" s="70">
        <v>286.70252058784087</v>
      </c>
      <c r="AA1596" s="70">
        <v>285.02048092797844</v>
      </c>
      <c r="BJ1596" s="275"/>
    </row>
    <row r="1597" spans="1:62" x14ac:dyDescent="0.25">
      <c r="A1597" t="str">
        <f t="shared" si="34"/>
        <v>71. Architecten en ingenieurs; technische testen en toetsen</v>
      </c>
      <c r="B1597" s="275">
        <v>71</v>
      </c>
      <c r="C1597" s="99" t="s">
        <v>168</v>
      </c>
      <c r="D1597" s="266"/>
      <c r="E1597" s="70">
        <v>156.16762309135899</v>
      </c>
      <c r="F1597" s="70">
        <v>151.48361762608832</v>
      </c>
      <c r="G1597" s="70">
        <v>154.51677528672525</v>
      </c>
      <c r="H1597" s="70">
        <v>171.71716428517217</v>
      </c>
      <c r="I1597" s="70">
        <v>181.39240427700372</v>
      </c>
      <c r="J1597" s="70">
        <v>210.051911016449</v>
      </c>
      <c r="K1597" s="69">
        <v>238.59868113336003</v>
      </c>
      <c r="L1597" s="69">
        <v>256.54073128858653</v>
      </c>
      <c r="M1597" s="265">
        <v>280.82191925344335</v>
      </c>
      <c r="N1597" s="70">
        <v>291.83984375088596</v>
      </c>
      <c r="O1597" s="70">
        <v>311.9642829295251</v>
      </c>
      <c r="P1597" s="70">
        <v>331.1457407313419</v>
      </c>
      <c r="Q1597" s="70">
        <v>346.51838370801318</v>
      </c>
      <c r="R1597" s="70">
        <v>365.40874989789086</v>
      </c>
      <c r="S1597" s="70">
        <v>380.53949227230788</v>
      </c>
      <c r="T1597" s="265">
        <v>400.94099247890534</v>
      </c>
      <c r="U1597" s="70">
        <v>298.44776081786728</v>
      </c>
      <c r="V1597" s="70">
        <v>316.24671597943609</v>
      </c>
      <c r="W1597" s="70">
        <v>332.76507047715586</v>
      </c>
      <c r="X1597" s="70">
        <v>345.17731746992393</v>
      </c>
      <c r="Y1597" s="70">
        <v>360.82142834913998</v>
      </c>
      <c r="Z1597" s="70">
        <v>372.48648756103614</v>
      </c>
      <c r="AA1597" s="70">
        <v>389.03498573894325</v>
      </c>
      <c r="BJ1597" s="275"/>
    </row>
    <row r="1598" spans="1:62" x14ac:dyDescent="0.25">
      <c r="A1598" t="str">
        <f t="shared" si="34"/>
        <v>71. Architecten en ingenieurs; technische testen en toetsen</v>
      </c>
      <c r="B1598" s="275">
        <v>71</v>
      </c>
      <c r="C1598" s="99" t="s">
        <v>169</v>
      </c>
      <c r="D1598" s="266"/>
      <c r="E1598" s="70">
        <v>28.414266289393332</v>
      </c>
      <c r="F1598" s="70">
        <v>33.011345412791627</v>
      </c>
      <c r="G1598" s="70">
        <v>38.621442501513926</v>
      </c>
      <c r="H1598" s="70">
        <v>44.276563563161218</v>
      </c>
      <c r="I1598" s="70">
        <v>39.86645081985035</v>
      </c>
      <c r="J1598" s="70">
        <v>48.36307688498087</v>
      </c>
      <c r="K1598" s="69">
        <v>49.204290223817637</v>
      </c>
      <c r="L1598" s="69">
        <v>51.503675172843046</v>
      </c>
      <c r="M1598" s="265">
        <v>54.871639978186082</v>
      </c>
      <c r="N1598" s="70">
        <v>65.092438080978653</v>
      </c>
      <c r="O1598" s="70">
        <v>72.383269861365704</v>
      </c>
      <c r="P1598" s="70">
        <v>106.80655567116085</v>
      </c>
      <c r="Q1598" s="70">
        <v>121.37497142728884</v>
      </c>
      <c r="R1598" s="70">
        <v>128.3148655270235</v>
      </c>
      <c r="S1598" s="70">
        <v>134.49143386572379</v>
      </c>
      <c r="T1598" s="265">
        <v>146.87839174009889</v>
      </c>
      <c r="U1598" s="70">
        <v>66.153488550030389</v>
      </c>
      <c r="V1598" s="70">
        <v>72.921873898007561</v>
      </c>
      <c r="W1598" s="70">
        <v>106.66328177477583</v>
      </c>
      <c r="X1598" s="70">
        <v>120.15547978526861</v>
      </c>
      <c r="Y1598" s="70">
        <v>125.91829194396668</v>
      </c>
      <c r="Z1598" s="70">
        <v>130.82895850861308</v>
      </c>
      <c r="AA1598" s="70">
        <v>141.63304048073465</v>
      </c>
      <c r="BJ1598" s="275"/>
    </row>
    <row r="1599" spans="1:62" x14ac:dyDescent="0.25">
      <c r="A1599" t="str">
        <f t="shared" si="34"/>
        <v>71. Architecten en ingenieurs; technische testen en toetsen</v>
      </c>
      <c r="B1599" s="275">
        <v>71</v>
      </c>
      <c r="C1599" s="99" t="s">
        <v>26</v>
      </c>
      <c r="D1599" s="270"/>
      <c r="E1599" s="70">
        <v>343.28372358980226</v>
      </c>
      <c r="F1599" s="70">
        <v>341.65537592418565</v>
      </c>
      <c r="G1599" s="70">
        <v>339.24337518533309</v>
      </c>
      <c r="H1599" s="70">
        <v>367.20668225703048</v>
      </c>
      <c r="I1599" s="70">
        <v>379.49222022813262</v>
      </c>
      <c r="J1599" s="70">
        <v>442.9911098748089</v>
      </c>
      <c r="K1599" s="69">
        <v>488.81569451882893</v>
      </c>
      <c r="L1599" s="69">
        <v>507.60440684707248</v>
      </c>
      <c r="M1599" s="265">
        <v>559.72237576749637</v>
      </c>
      <c r="N1599" s="70">
        <v>593.92005895086209</v>
      </c>
      <c r="O1599" s="70">
        <v>633.4008310676802</v>
      </c>
      <c r="P1599" s="70">
        <v>695.3154413357604</v>
      </c>
      <c r="Q1599" s="70">
        <v>732.88271784739561</v>
      </c>
      <c r="R1599" s="70">
        <v>768.2382812012346</v>
      </c>
      <c r="S1599" s="70">
        <v>799.64435008381838</v>
      </c>
      <c r="T1599" s="265">
        <v>833.25129697750765</v>
      </c>
      <c r="U1599" s="70">
        <v>614.01192045049675</v>
      </c>
      <c r="V1599" s="70">
        <v>648.99228551887745</v>
      </c>
      <c r="W1599" s="70">
        <v>705.58067305041448</v>
      </c>
      <c r="X1599" s="70">
        <v>736.98282441695687</v>
      </c>
      <c r="Y1599" s="70">
        <v>765.70122243609751</v>
      </c>
      <c r="Z1599" s="70">
        <v>790.01796665749021</v>
      </c>
      <c r="AA1599" s="70">
        <v>815.68850714765631</v>
      </c>
      <c r="BJ1599" s="275"/>
    </row>
    <row r="1600" spans="1:62" x14ac:dyDescent="0.25">
      <c r="A1600" t="str">
        <f t="shared" si="34"/>
        <v>71. Architecten en ingenieurs; technische testen en toetsen</v>
      </c>
      <c r="B1600" s="275">
        <v>71</v>
      </c>
      <c r="C1600" s="99" t="s">
        <v>19</v>
      </c>
      <c r="D1600" s="270"/>
      <c r="E1600" s="70">
        <v>3946.6237065590562</v>
      </c>
      <c r="F1600" s="70">
        <v>3815.504781691413</v>
      </c>
      <c r="G1600" s="70">
        <v>3561.888502630959</v>
      </c>
      <c r="H1600" s="70">
        <v>3661.9585490255408</v>
      </c>
      <c r="I1600" s="70">
        <v>3805.7264941205553</v>
      </c>
      <c r="J1600" s="70">
        <v>4255.3254101491329</v>
      </c>
      <c r="K1600" s="69">
        <v>4479.1766768498919</v>
      </c>
      <c r="L1600" s="69">
        <v>4530.9195024092523</v>
      </c>
      <c r="M1600" s="265">
        <v>4849.2113017310367</v>
      </c>
      <c r="N1600" s="70">
        <v>5083.3209810515664</v>
      </c>
      <c r="O1600" s="70">
        <v>5293.7754401472521</v>
      </c>
      <c r="P1600" s="70">
        <v>5518.9725680965576</v>
      </c>
      <c r="Q1600" s="70">
        <v>5751.575825912174</v>
      </c>
      <c r="R1600" s="70">
        <v>5991.1726327656597</v>
      </c>
      <c r="S1600" s="70">
        <v>6235.0784721443097</v>
      </c>
      <c r="T1600" s="265">
        <v>6494.7590294557958</v>
      </c>
      <c r="U1600" s="70">
        <v>5238.2283029031105</v>
      </c>
      <c r="V1600" s="70">
        <v>5407.1933182924786</v>
      </c>
      <c r="W1600" s="70">
        <v>5587.5342283716018</v>
      </c>
      <c r="X1600" s="70">
        <v>5771.7742396369595</v>
      </c>
      <c r="Y1600" s="70">
        <v>5959.377618904824</v>
      </c>
      <c r="Z1600" s="70">
        <v>6147.650770106703</v>
      </c>
      <c r="AA1600" s="70">
        <v>6347.4183558039485</v>
      </c>
      <c r="BJ1600" s="275"/>
    </row>
    <row r="1601" spans="1:62" x14ac:dyDescent="0.25">
      <c r="A1601" t="str">
        <f t="shared" si="34"/>
        <v>71. Architecten en ingenieurs; technische testen en toetsen</v>
      </c>
      <c r="B1601" s="275">
        <v>71</v>
      </c>
      <c r="C1601" s="99" t="s">
        <v>20</v>
      </c>
      <c r="D1601" s="270"/>
      <c r="E1601" s="267">
        <v>8.6981620015935374E-2</v>
      </c>
      <c r="F1601" s="267">
        <v>8.9543951710821829E-2</v>
      </c>
      <c r="G1601" s="267">
        <v>9.5242558809674652E-2</v>
      </c>
      <c r="H1601" s="267">
        <v>0.10027603462489912</v>
      </c>
      <c r="I1601" s="267">
        <v>9.9716104353375884E-2</v>
      </c>
      <c r="J1601" s="267">
        <v>0.10410275764533922</v>
      </c>
      <c r="K1601" s="333">
        <v>0.10913070186429941</v>
      </c>
      <c r="L1601" s="333">
        <v>0.11203121277638259</v>
      </c>
      <c r="M1601" s="268">
        <v>0.11542544569416695</v>
      </c>
      <c r="N1601" s="267">
        <v>0.11683701681730124</v>
      </c>
      <c r="O1601" s="267">
        <v>0.1196501132753114</v>
      </c>
      <c r="P1601" s="267">
        <v>0.12598639198809575</v>
      </c>
      <c r="Q1601" s="267">
        <v>0.1274229428647346</v>
      </c>
      <c r="R1601" s="267">
        <v>0.1282283666806307</v>
      </c>
      <c r="S1601" s="267">
        <v>0.12824928405573252</v>
      </c>
      <c r="T1601" s="268">
        <v>0.12829595265943636</v>
      </c>
      <c r="U1601" s="267">
        <v>0.11721747983191215</v>
      </c>
      <c r="V1601" s="267">
        <v>0.1200238732584876</v>
      </c>
      <c r="W1601" s="267">
        <v>0.12627764667063968</v>
      </c>
      <c r="X1601" s="267">
        <v>0.1276873962525798</v>
      </c>
      <c r="Y1601" s="267">
        <v>0.12848677687533638</v>
      </c>
      <c r="Z1601" s="267">
        <v>0.128507294282069</v>
      </c>
      <c r="AA1601" s="267">
        <v>0.12850712863471611</v>
      </c>
      <c r="BJ1601" s="275"/>
    </row>
    <row r="1602" spans="1:62" x14ac:dyDescent="0.25">
      <c r="A1602" t="str">
        <f t="shared" si="34"/>
        <v>71. Architecten en ingenieurs; technische testen en toetsen</v>
      </c>
      <c r="B1602" s="275">
        <v>71</v>
      </c>
      <c r="C1602" s="99" t="s">
        <v>29</v>
      </c>
      <c r="D1602" s="270"/>
      <c r="E1602" s="70">
        <v>3946.6237065590562</v>
      </c>
      <c r="F1602" s="70">
        <v>3815.504781691413</v>
      </c>
      <c r="G1602" s="70">
        <v>3561.888502630959</v>
      </c>
      <c r="H1602" s="70">
        <v>3661.9585490255408</v>
      </c>
      <c r="I1602" s="70">
        <v>3805.7264941205553</v>
      </c>
      <c r="J1602" s="70">
        <v>4255.3254101491329</v>
      </c>
      <c r="K1602" s="69">
        <v>4479.1766768498919</v>
      </c>
      <c r="L1602" s="69">
        <v>4530.9195024092523</v>
      </c>
      <c r="M1602" s="265">
        <v>4849.2113017310367</v>
      </c>
      <c r="N1602" s="70">
        <v>5083.3209810515664</v>
      </c>
      <c r="O1602" s="70">
        <v>5293.7754401472521</v>
      </c>
      <c r="P1602" s="70">
        <v>5518.9725680965576</v>
      </c>
      <c r="Q1602" s="70">
        <v>5751.575825912174</v>
      </c>
      <c r="R1602" s="70">
        <v>5991.1726327656597</v>
      </c>
      <c r="S1602" s="70">
        <v>6235.0784721443097</v>
      </c>
      <c r="T1602" s="265">
        <v>6494.7590294557958</v>
      </c>
      <c r="U1602" s="70">
        <v>5238.2283029031105</v>
      </c>
      <c r="V1602" s="70">
        <v>5407.1933182924786</v>
      </c>
      <c r="W1602" s="70">
        <v>5587.5342283716018</v>
      </c>
      <c r="X1602" s="70">
        <v>5771.7742396369595</v>
      </c>
      <c r="Y1602" s="70">
        <v>5959.377618904824</v>
      </c>
      <c r="Z1602" s="70">
        <v>6147.650770106703</v>
      </c>
      <c r="AA1602" s="70">
        <v>6347.4183558039485</v>
      </c>
      <c r="BJ1602" s="275"/>
    </row>
    <row r="1603" spans="1:62" x14ac:dyDescent="0.25">
      <c r="A1603" t="str">
        <f t="shared" ref="A1603:A1666" si="35">VLOOKUP(B1603,$AU$3:$AV$70,2)</f>
        <v>72. Speur- en ontwikkelingswerk op wetenschappelijk gebied</v>
      </c>
      <c r="B1603" s="275">
        <v>72</v>
      </c>
      <c r="C1603" s="99" t="s">
        <v>25</v>
      </c>
      <c r="D1603" s="70">
        <v>8374</v>
      </c>
      <c r="E1603" s="70">
        <v>8563</v>
      </c>
      <c r="F1603" s="70">
        <v>8336</v>
      </c>
      <c r="G1603" s="70">
        <v>8735</v>
      </c>
      <c r="H1603" s="70">
        <v>9315</v>
      </c>
      <c r="I1603" s="70">
        <v>10315</v>
      </c>
      <c r="J1603" s="70">
        <v>11164</v>
      </c>
      <c r="K1603" s="69">
        <v>11861</v>
      </c>
      <c r="L1603" s="69">
        <v>12439</v>
      </c>
      <c r="M1603" s="265">
        <v>12906.250802704779</v>
      </c>
      <c r="N1603" s="70">
        <v>13541.732401281675</v>
      </c>
      <c r="O1603" s="70">
        <v>14208.504021128356</v>
      </c>
      <c r="P1603" s="70">
        <v>14908.106329092234</v>
      </c>
      <c r="Q1603" s="70">
        <v>15642.155851807263</v>
      </c>
      <c r="R1603" s="70">
        <v>16412.348710899394</v>
      </c>
      <c r="S1603" s="70">
        <v>17220.464542107173</v>
      </c>
      <c r="T1603" s="265">
        <v>18068.370607372981</v>
      </c>
      <c r="U1603" s="70">
        <v>13398.805935931674</v>
      </c>
      <c r="V1603" s="70">
        <v>13910.15898057195</v>
      </c>
      <c r="W1603" s="70">
        <v>14441.027341540655</v>
      </c>
      <c r="X1603" s="70">
        <v>14992.155802848343</v>
      </c>
      <c r="Y1603" s="70">
        <v>15564.317572498963</v>
      </c>
      <c r="Z1603" s="70">
        <v>16158.315367265301</v>
      </c>
      <c r="AA1603" s="70">
        <v>16774.982538863849</v>
      </c>
      <c r="BJ1603" s="275"/>
    </row>
    <row r="1604" spans="1:62" x14ac:dyDescent="0.25">
      <c r="A1604" t="str">
        <f t="shared" si="35"/>
        <v>72. Speur- en ontwikkelingswerk op wetenschappelijk gebied</v>
      </c>
      <c r="B1604" s="275">
        <v>72</v>
      </c>
      <c r="C1604" s="99" t="s">
        <v>154</v>
      </c>
      <c r="D1604" s="266"/>
      <c r="E1604" s="70">
        <v>189</v>
      </c>
      <c r="F1604" s="70">
        <v>-227</v>
      </c>
      <c r="G1604" s="70">
        <v>399</v>
      </c>
      <c r="H1604" s="70">
        <v>580</v>
      </c>
      <c r="I1604" s="70">
        <v>1000</v>
      </c>
      <c r="J1604" s="70">
        <v>849</v>
      </c>
      <c r="K1604" s="69">
        <v>697</v>
      </c>
      <c r="L1604" s="69">
        <v>578</v>
      </c>
      <c r="M1604" s="265">
        <v>467.25080270477883</v>
      </c>
      <c r="N1604" s="70">
        <v>635.48159857689643</v>
      </c>
      <c r="O1604" s="70">
        <v>666.77161984668055</v>
      </c>
      <c r="P1604" s="70">
        <v>699.60230796387805</v>
      </c>
      <c r="Q1604" s="70">
        <v>734.04952271502952</v>
      </c>
      <c r="R1604" s="70">
        <v>770.19285909213067</v>
      </c>
      <c r="S1604" s="70">
        <v>808.11583120777868</v>
      </c>
      <c r="T1604" s="265">
        <v>847.90606526580814</v>
      </c>
      <c r="U1604" s="70">
        <v>492.55513322689512</v>
      </c>
      <c r="V1604" s="70">
        <v>511.35304464027649</v>
      </c>
      <c r="W1604" s="70">
        <v>530.86836096870502</v>
      </c>
      <c r="X1604" s="70">
        <v>551.12846130768776</v>
      </c>
      <c r="Y1604" s="70">
        <v>572.16176965062004</v>
      </c>
      <c r="Z1604" s="70">
        <v>593.99779476633739</v>
      </c>
      <c r="AA1604" s="70">
        <v>616.66717159854852</v>
      </c>
      <c r="BJ1604" s="275"/>
    </row>
    <row r="1605" spans="1:62" x14ac:dyDescent="0.25">
      <c r="A1605" t="str">
        <f t="shared" si="35"/>
        <v>72. Speur- en ontwikkelingswerk op wetenschappelijk gebied</v>
      </c>
      <c r="B1605" s="275">
        <v>72</v>
      </c>
      <c r="C1605" s="99" t="s">
        <v>155</v>
      </c>
      <c r="D1605" s="266"/>
      <c r="E1605" s="267">
        <v>1.0225698590876522</v>
      </c>
      <c r="F1605" s="267">
        <v>0.97349059908910429</v>
      </c>
      <c r="G1605" s="267">
        <v>1.0478646833013436</v>
      </c>
      <c r="H1605" s="267">
        <v>1.0663995420721237</v>
      </c>
      <c r="I1605" s="267">
        <v>1.1073537305421364</v>
      </c>
      <c r="J1605" s="267">
        <v>1.082307319437712</v>
      </c>
      <c r="K1605" s="333">
        <v>1.0624328197778574</v>
      </c>
      <c r="L1605" s="333">
        <v>1.0487311356546665</v>
      </c>
      <c r="M1605" s="268">
        <v>1.0375633734789595</v>
      </c>
      <c r="N1605" s="267">
        <v>1.0492382806045981</v>
      </c>
      <c r="O1605" s="267">
        <v>1.0492382806045977</v>
      </c>
      <c r="P1605" s="267">
        <v>1.0492382806045981</v>
      </c>
      <c r="Q1605" s="267">
        <v>1.0492382806045981</v>
      </c>
      <c r="R1605" s="267">
        <v>1.0492382806045975</v>
      </c>
      <c r="S1605" s="267">
        <v>1.0492382806045981</v>
      </c>
      <c r="T1605" s="268">
        <v>1.0492382806045983</v>
      </c>
      <c r="U1605" s="267">
        <v>1.0381640757456587</v>
      </c>
      <c r="V1605" s="267">
        <v>1.0381640757456585</v>
      </c>
      <c r="W1605" s="267">
        <v>1.0381640757456589</v>
      </c>
      <c r="X1605" s="267">
        <v>1.0381640757456587</v>
      </c>
      <c r="Y1605" s="267">
        <v>1.0381640757456587</v>
      </c>
      <c r="Z1605" s="267">
        <v>1.0381640757456587</v>
      </c>
      <c r="AA1605" s="267">
        <v>1.0381640757456583</v>
      </c>
      <c r="BJ1605" s="275"/>
    </row>
    <row r="1606" spans="1:62" x14ac:dyDescent="0.25">
      <c r="A1606" t="str">
        <f t="shared" si="35"/>
        <v>72. Speur- en ontwikkelingswerk op wetenschappelijk gebied</v>
      </c>
      <c r="B1606" s="275">
        <v>72</v>
      </c>
      <c r="C1606" s="99" t="s">
        <v>8</v>
      </c>
      <c r="D1606" s="70">
        <v>2</v>
      </c>
      <c r="E1606" s="70">
        <v>4</v>
      </c>
      <c r="F1606" s="70">
        <v>1</v>
      </c>
      <c r="G1606" s="70">
        <v>7</v>
      </c>
      <c r="H1606" s="70">
        <v>11</v>
      </c>
      <c r="I1606" s="70">
        <v>12</v>
      </c>
      <c r="J1606" s="70">
        <v>18</v>
      </c>
      <c r="K1606" s="69">
        <v>6</v>
      </c>
      <c r="L1606" s="69">
        <v>15</v>
      </c>
      <c r="M1606" s="265">
        <v>10.759345504972289</v>
      </c>
      <c r="N1606" s="70">
        <v>11.505128593987905</v>
      </c>
      <c r="O1606" s="70">
        <v>12.044331497938067</v>
      </c>
      <c r="P1606" s="70">
        <v>12.92865039820645</v>
      </c>
      <c r="Q1606" s="70">
        <v>13.802648028296357</v>
      </c>
      <c r="R1606" s="70">
        <v>14.649031967504772</v>
      </c>
      <c r="S1606" s="70">
        <v>15.534305986824087</v>
      </c>
      <c r="T1606" s="265">
        <v>16.145851249177234</v>
      </c>
      <c r="U1606" s="70">
        <v>11.383697501229001</v>
      </c>
      <c r="V1606" s="70">
        <v>11.791428971121483</v>
      </c>
      <c r="W1606" s="70">
        <v>12.523588829345844</v>
      </c>
      <c r="X1606" s="70">
        <v>13.229087581823846</v>
      </c>
      <c r="Y1606" s="70">
        <v>13.892111951077322</v>
      </c>
      <c r="Z1606" s="70">
        <v>14.576158182779594</v>
      </c>
      <c r="AA1606" s="70">
        <v>14.990082872747802</v>
      </c>
      <c r="BJ1606" s="275"/>
    </row>
    <row r="1607" spans="1:62" x14ac:dyDescent="0.25">
      <c r="A1607" t="str">
        <f t="shared" si="35"/>
        <v>72. Speur- en ontwikkelingswerk op wetenschappelijk gebied</v>
      </c>
      <c r="B1607" s="275">
        <v>72</v>
      </c>
      <c r="C1607" s="99" t="s">
        <v>9</v>
      </c>
      <c r="D1607" s="70">
        <v>287</v>
      </c>
      <c r="E1607" s="70">
        <v>237</v>
      </c>
      <c r="F1607" s="70">
        <v>268</v>
      </c>
      <c r="G1607" s="70">
        <v>268</v>
      </c>
      <c r="H1607" s="70">
        <v>278</v>
      </c>
      <c r="I1607" s="70">
        <v>304</v>
      </c>
      <c r="J1607" s="70">
        <v>309</v>
      </c>
      <c r="K1607" s="69">
        <v>337</v>
      </c>
      <c r="L1607" s="69">
        <v>345</v>
      </c>
      <c r="M1607" s="265">
        <v>372.75469361305318</v>
      </c>
      <c r="N1607" s="70">
        <v>398.59215247329155</v>
      </c>
      <c r="O1607" s="70">
        <v>417.27269518514379</v>
      </c>
      <c r="P1607" s="70">
        <v>447.90969076944191</v>
      </c>
      <c r="Q1607" s="70">
        <v>478.18910866453041</v>
      </c>
      <c r="R1607" s="70">
        <v>507.51185750579037</v>
      </c>
      <c r="S1607" s="70">
        <v>538.18194293826082</v>
      </c>
      <c r="T1607" s="265">
        <v>559.3687676195218</v>
      </c>
      <c r="U1607" s="70">
        <v>394.38520422021003</v>
      </c>
      <c r="V1607" s="70">
        <v>408.51095369687982</v>
      </c>
      <c r="W1607" s="70">
        <v>433.87643931141588</v>
      </c>
      <c r="X1607" s="70">
        <v>458.3182579334499</v>
      </c>
      <c r="Y1607" s="70">
        <v>481.28856272613928</v>
      </c>
      <c r="Z1607" s="70">
        <v>504.98716441129824</v>
      </c>
      <c r="AA1607" s="70">
        <v>519.32747636769693</v>
      </c>
      <c r="BJ1607" s="275"/>
    </row>
    <row r="1608" spans="1:62" x14ac:dyDescent="0.25">
      <c r="A1608" t="str">
        <f t="shared" si="35"/>
        <v>72. Speur- en ontwikkelingswerk op wetenschappelijk gebied</v>
      </c>
      <c r="B1608" s="275">
        <v>72</v>
      </c>
      <c r="C1608" s="99" t="s">
        <v>10</v>
      </c>
      <c r="D1608" s="70">
        <v>1022</v>
      </c>
      <c r="E1608" s="70">
        <v>1072</v>
      </c>
      <c r="F1608" s="70">
        <v>1038</v>
      </c>
      <c r="G1608" s="70">
        <v>1087</v>
      </c>
      <c r="H1608" s="70">
        <v>1217</v>
      </c>
      <c r="I1608" s="70">
        <v>1340</v>
      </c>
      <c r="J1608" s="70">
        <v>1495</v>
      </c>
      <c r="K1608" s="69">
        <v>1644</v>
      </c>
      <c r="L1608" s="69">
        <v>1684</v>
      </c>
      <c r="M1608" s="265">
        <v>1642.0743225285999</v>
      </c>
      <c r="N1608" s="70">
        <v>1755.8945600219174</v>
      </c>
      <c r="O1608" s="70">
        <v>1838.1868558497847</v>
      </c>
      <c r="P1608" s="70">
        <v>1973.1502101157453</v>
      </c>
      <c r="Q1608" s="70">
        <v>2106.5383484238082</v>
      </c>
      <c r="R1608" s="70">
        <v>2235.7121288301032</v>
      </c>
      <c r="S1608" s="70">
        <v>2370.8212518575342</v>
      </c>
      <c r="T1608" s="265">
        <v>2464.1543242000885</v>
      </c>
      <c r="U1608" s="70">
        <v>1737.361938378358</v>
      </c>
      <c r="V1608" s="70">
        <v>1799.5892715268171</v>
      </c>
      <c r="W1608" s="70">
        <v>1911.3303530471376</v>
      </c>
      <c r="X1608" s="70">
        <v>2019.0024587049313</v>
      </c>
      <c r="Y1608" s="70">
        <v>2120.1921910598135</v>
      </c>
      <c r="Z1608" s="70">
        <v>2224.590246869217</v>
      </c>
      <c r="AA1608" s="70">
        <v>2287.7627794868649</v>
      </c>
      <c r="BJ1608" s="275"/>
    </row>
    <row r="1609" spans="1:62" x14ac:dyDescent="0.25">
      <c r="A1609" t="str">
        <f t="shared" si="35"/>
        <v>72. Speur- en ontwikkelingswerk op wetenschappelijk gebied</v>
      </c>
      <c r="B1609" s="275">
        <v>72</v>
      </c>
      <c r="C1609" s="99" t="s">
        <v>11</v>
      </c>
      <c r="D1609" s="70">
        <v>1547</v>
      </c>
      <c r="E1609" s="70">
        <v>1536</v>
      </c>
      <c r="F1609" s="70">
        <v>1459</v>
      </c>
      <c r="G1609" s="70">
        <v>1481</v>
      </c>
      <c r="H1609" s="70">
        <v>1504</v>
      </c>
      <c r="I1609" s="70">
        <v>1767</v>
      </c>
      <c r="J1609" s="70">
        <v>1915</v>
      </c>
      <c r="K1609" s="69">
        <v>2060</v>
      </c>
      <c r="L1609" s="69">
        <v>2193</v>
      </c>
      <c r="M1609" s="265">
        <v>2230.5506599267342</v>
      </c>
      <c r="N1609" s="70">
        <v>2227.3801024440008</v>
      </c>
      <c r="O1609" s="70">
        <v>2231.1318887571997</v>
      </c>
      <c r="P1609" s="70">
        <v>2285.2814197865482</v>
      </c>
      <c r="Q1609" s="70">
        <v>2305.5551622505736</v>
      </c>
      <c r="R1609" s="70">
        <v>2418.3699179691148</v>
      </c>
      <c r="S1609" s="70">
        <v>2572.4082130662268</v>
      </c>
      <c r="T1609" s="265">
        <v>2731.8418287215427</v>
      </c>
      <c r="U1609" s="70">
        <v>2203.8711779135538</v>
      </c>
      <c r="V1609" s="70">
        <v>2184.2833864202794</v>
      </c>
      <c r="W1609" s="70">
        <v>2213.682324082396</v>
      </c>
      <c r="X1609" s="70">
        <v>2209.7492527238992</v>
      </c>
      <c r="Y1609" s="70">
        <v>2293.4119956915574</v>
      </c>
      <c r="Z1609" s="70">
        <v>2413.7434305811885</v>
      </c>
      <c r="AA1609" s="70">
        <v>2536.2884109229981</v>
      </c>
      <c r="BJ1609" s="275"/>
    </row>
    <row r="1610" spans="1:62" x14ac:dyDescent="0.25">
      <c r="A1610" t="str">
        <f t="shared" si="35"/>
        <v>72. Speur- en ontwikkelingswerk op wetenschappelijk gebied</v>
      </c>
      <c r="B1610" s="275">
        <v>72</v>
      </c>
      <c r="C1610" s="99" t="s">
        <v>12</v>
      </c>
      <c r="D1610" s="70">
        <v>1530</v>
      </c>
      <c r="E1610" s="70">
        <v>1583</v>
      </c>
      <c r="F1610" s="70">
        <v>1518</v>
      </c>
      <c r="G1610" s="70">
        <v>1605</v>
      </c>
      <c r="H1610" s="70">
        <v>1708</v>
      </c>
      <c r="I1610" s="70">
        <v>1787</v>
      </c>
      <c r="J1610" s="70">
        <v>1864</v>
      </c>
      <c r="K1610" s="69">
        <v>1936</v>
      </c>
      <c r="L1610" s="69">
        <v>1998</v>
      </c>
      <c r="M1610" s="265">
        <v>2055.4034949440343</v>
      </c>
      <c r="N1610" s="70">
        <v>2205.7379964107008</v>
      </c>
      <c r="O1610" s="70">
        <v>2351.2620365928838</v>
      </c>
      <c r="P1610" s="70">
        <v>2424.7056782959498</v>
      </c>
      <c r="Q1610" s="70">
        <v>2545.7138469218235</v>
      </c>
      <c r="R1610" s="70">
        <v>2589.304013331554</v>
      </c>
      <c r="S1610" s="70">
        <v>2585.6235153442053</v>
      </c>
      <c r="T1610" s="265">
        <v>2589.9787248144294</v>
      </c>
      <c r="U1610" s="70">
        <v>2182.4574938890783</v>
      </c>
      <c r="V1610" s="70">
        <v>2301.8910847584812</v>
      </c>
      <c r="W1610" s="70">
        <v>2348.7383456026632</v>
      </c>
      <c r="X1610" s="70">
        <v>2439.9282927558093</v>
      </c>
      <c r="Y1610" s="70">
        <v>2455.5138734332863</v>
      </c>
      <c r="Z1610" s="70">
        <v>2426.1436199813734</v>
      </c>
      <c r="AA1610" s="70">
        <v>2404.5802927609857</v>
      </c>
      <c r="BJ1610" s="275"/>
    </row>
    <row r="1611" spans="1:62" x14ac:dyDescent="0.25">
      <c r="A1611" t="str">
        <f t="shared" si="35"/>
        <v>72. Speur- en ontwikkelingswerk op wetenschappelijk gebied</v>
      </c>
      <c r="B1611" s="275">
        <v>72</v>
      </c>
      <c r="C1611" s="82" t="s">
        <v>13</v>
      </c>
      <c r="D1611" s="70">
        <v>1317</v>
      </c>
      <c r="E1611" s="70">
        <v>1354</v>
      </c>
      <c r="F1611" s="70">
        <v>1281</v>
      </c>
      <c r="G1611" s="70">
        <v>1347</v>
      </c>
      <c r="H1611" s="70">
        <v>1399</v>
      </c>
      <c r="I1611" s="70">
        <v>1570</v>
      </c>
      <c r="J1611" s="70">
        <v>1683</v>
      </c>
      <c r="K1611" s="69">
        <v>1756</v>
      </c>
      <c r="L1611" s="69">
        <v>1825</v>
      </c>
      <c r="M1611" s="265">
        <v>1950.3151959544148</v>
      </c>
      <c r="N1611" s="70">
        <v>2038.0254827278852</v>
      </c>
      <c r="O1611" s="70">
        <v>2121.6038841814852</v>
      </c>
      <c r="P1611" s="70">
        <v>2216.2621139442995</v>
      </c>
      <c r="Q1611" s="70">
        <v>2319.3507825580491</v>
      </c>
      <c r="R1611" s="70">
        <v>2385.9868390745728</v>
      </c>
      <c r="S1611" s="70">
        <v>2560.5005746212128</v>
      </c>
      <c r="T1611" s="265">
        <v>2729.4301524378061</v>
      </c>
      <c r="U1611" s="70">
        <v>2016.5151050370694</v>
      </c>
      <c r="V1611" s="70">
        <v>2077.0552113634662</v>
      </c>
      <c r="W1611" s="70">
        <v>2146.8254302046644</v>
      </c>
      <c r="X1611" s="70">
        <v>2222.9716046174681</v>
      </c>
      <c r="Y1611" s="70">
        <v>2262.7021605078089</v>
      </c>
      <c r="Z1611" s="70">
        <v>2402.5702489981104</v>
      </c>
      <c r="AA1611" s="70">
        <v>2534.0493696487065</v>
      </c>
      <c r="BJ1611" s="275"/>
    </row>
    <row r="1612" spans="1:62" x14ac:dyDescent="0.25">
      <c r="A1612" t="str">
        <f t="shared" si="35"/>
        <v>72. Speur- en ontwikkelingswerk op wetenschappelijk gebied</v>
      </c>
      <c r="B1612" s="275">
        <v>72</v>
      </c>
      <c r="C1612" s="82" t="s">
        <v>14</v>
      </c>
      <c r="D1612" s="70">
        <v>1061</v>
      </c>
      <c r="E1612" s="70">
        <v>1070</v>
      </c>
      <c r="F1612" s="70">
        <v>1059</v>
      </c>
      <c r="G1612" s="70">
        <v>1095</v>
      </c>
      <c r="H1612" s="70">
        <v>1201</v>
      </c>
      <c r="I1612" s="70">
        <v>1286</v>
      </c>
      <c r="J1612" s="70">
        <v>1410</v>
      </c>
      <c r="K1612" s="69">
        <v>1483</v>
      </c>
      <c r="L1612" s="69">
        <v>1554</v>
      </c>
      <c r="M1612" s="265">
        <v>1662.8677898945723</v>
      </c>
      <c r="N1612" s="70">
        <v>1775.8419961477875</v>
      </c>
      <c r="O1612" s="70">
        <v>1883.1968497734629</v>
      </c>
      <c r="P1612" s="70">
        <v>2002.1849397453077</v>
      </c>
      <c r="Q1612" s="70">
        <v>2118.5261151994196</v>
      </c>
      <c r="R1612" s="70">
        <v>2263.9965345203836</v>
      </c>
      <c r="S1612" s="70">
        <v>2365.813812932015</v>
      </c>
      <c r="T1612" s="265">
        <v>2462.8346491764391</v>
      </c>
      <c r="U1612" s="70">
        <v>1757.0988389203214</v>
      </c>
      <c r="V1612" s="70">
        <v>1843.6541618391184</v>
      </c>
      <c r="W1612" s="70">
        <v>1939.455408985099</v>
      </c>
      <c r="X1612" s="70">
        <v>2030.4920812947344</v>
      </c>
      <c r="Y1612" s="70">
        <v>2147.0151327525223</v>
      </c>
      <c r="Z1612" s="70">
        <v>2219.8916641368487</v>
      </c>
      <c r="AA1612" s="70">
        <v>2286.537570752786</v>
      </c>
      <c r="BJ1612" s="275"/>
    </row>
    <row r="1613" spans="1:62" x14ac:dyDescent="0.25">
      <c r="A1613" t="str">
        <f t="shared" si="35"/>
        <v>72. Speur- en ontwikkelingswerk op wetenschappelijk gebied</v>
      </c>
      <c r="B1613" s="275">
        <v>72</v>
      </c>
      <c r="C1613" s="82" t="s">
        <v>15</v>
      </c>
      <c r="D1613" s="70">
        <v>854</v>
      </c>
      <c r="E1613" s="70">
        <v>881</v>
      </c>
      <c r="F1613" s="70">
        <v>831</v>
      </c>
      <c r="G1613" s="70">
        <v>902</v>
      </c>
      <c r="H1613" s="70">
        <v>962</v>
      </c>
      <c r="I1613" s="70">
        <v>1054</v>
      </c>
      <c r="J1613" s="70">
        <v>1116</v>
      </c>
      <c r="K1613" s="69">
        <v>1200</v>
      </c>
      <c r="L1613" s="69">
        <v>1256</v>
      </c>
      <c r="M1613" s="265">
        <v>1358.3344157233507</v>
      </c>
      <c r="N1613" s="70">
        <v>1395.5399636102838</v>
      </c>
      <c r="O1613" s="70">
        <v>1502.7907606743938</v>
      </c>
      <c r="P1613" s="70">
        <v>1585.5169262321247</v>
      </c>
      <c r="Q1613" s="70">
        <v>1688.1620934321022</v>
      </c>
      <c r="R1613" s="70">
        <v>1807.8368584794794</v>
      </c>
      <c r="S1613" s="70">
        <v>1927.5350873690638</v>
      </c>
      <c r="T1613" s="265">
        <v>2043.4697290818797</v>
      </c>
      <c r="U1613" s="70">
        <v>1380.8107112264006</v>
      </c>
      <c r="V1613" s="70">
        <v>1471.2357025363599</v>
      </c>
      <c r="W1613" s="70">
        <v>1535.8418283824913</v>
      </c>
      <c r="X1613" s="70">
        <v>1618.0115685442763</v>
      </c>
      <c r="Y1613" s="70">
        <v>1714.4253683787056</v>
      </c>
      <c r="Z1613" s="70">
        <v>1808.6457393191477</v>
      </c>
      <c r="AA1613" s="70">
        <v>1897.1920473037794</v>
      </c>
      <c r="BJ1613" s="275"/>
    </row>
    <row r="1614" spans="1:62" x14ac:dyDescent="0.25">
      <c r="A1614" t="str">
        <f t="shared" si="35"/>
        <v>72. Speur- en ontwikkelingswerk op wetenschappelijk gebied</v>
      </c>
      <c r="B1614" s="275">
        <v>72</v>
      </c>
      <c r="C1614" s="5" t="s">
        <v>16</v>
      </c>
      <c r="D1614" s="70">
        <v>530</v>
      </c>
      <c r="E1614" s="70">
        <v>592</v>
      </c>
      <c r="F1614" s="70">
        <v>638</v>
      </c>
      <c r="G1614" s="70">
        <v>676</v>
      </c>
      <c r="H1614" s="70">
        <v>720</v>
      </c>
      <c r="I1614" s="70">
        <v>796</v>
      </c>
      <c r="J1614" s="70">
        <v>860</v>
      </c>
      <c r="K1614" s="69">
        <v>906</v>
      </c>
      <c r="L1614" s="69">
        <v>1003</v>
      </c>
      <c r="M1614" s="265">
        <v>1029.5793123135254</v>
      </c>
      <c r="N1614" s="70">
        <v>1099.122814519671</v>
      </c>
      <c r="O1614" s="70">
        <v>1123.9615178728529</v>
      </c>
      <c r="P1614" s="70">
        <v>1192.6952455090043</v>
      </c>
      <c r="Q1614" s="70">
        <v>1238.4525656727601</v>
      </c>
      <c r="R1614" s="70">
        <v>1338.5935304651102</v>
      </c>
      <c r="S1614" s="70">
        <v>1375.1554796902203</v>
      </c>
      <c r="T1614" s="265">
        <v>1480.4958130696134</v>
      </c>
      <c r="U1614" s="70">
        <v>1087.5221024239295</v>
      </c>
      <c r="V1614" s="70">
        <v>1100.3609794815502</v>
      </c>
      <c r="W1614" s="70">
        <v>1155.3274621411854</v>
      </c>
      <c r="X1614" s="70">
        <v>1186.9894402604414</v>
      </c>
      <c r="Y1614" s="70">
        <v>1269.4279883789904</v>
      </c>
      <c r="Z1614" s="70">
        <v>1290.3366146438816</v>
      </c>
      <c r="AA1614" s="70">
        <v>1374.5174898598507</v>
      </c>
      <c r="BJ1614" s="275"/>
    </row>
    <row r="1615" spans="1:62" x14ac:dyDescent="0.25">
      <c r="A1615" t="str">
        <f t="shared" si="35"/>
        <v>72. Speur- en ontwikkelingswerk op wetenschappelijk gebied</v>
      </c>
      <c r="B1615" s="275">
        <v>72</v>
      </c>
      <c r="C1615" s="5" t="s">
        <v>17</v>
      </c>
      <c r="D1615" s="70">
        <v>212</v>
      </c>
      <c r="E1615" s="70">
        <v>217</v>
      </c>
      <c r="F1615" s="70">
        <v>226</v>
      </c>
      <c r="G1615" s="70">
        <v>250</v>
      </c>
      <c r="H1615" s="70">
        <v>298</v>
      </c>
      <c r="I1615" s="70">
        <v>376</v>
      </c>
      <c r="J1615" s="70">
        <v>472</v>
      </c>
      <c r="K1615" s="69">
        <v>506</v>
      </c>
      <c r="L1615" s="69">
        <v>531</v>
      </c>
      <c r="M1615" s="265">
        <v>546.8093081252681</v>
      </c>
      <c r="N1615" s="70">
        <v>580.01786086140817</v>
      </c>
      <c r="O1615" s="70">
        <v>606.82774375845668</v>
      </c>
      <c r="P1615" s="70">
        <v>642.10083432879105</v>
      </c>
      <c r="Q1615" s="70">
        <v>700.84686215930969</v>
      </c>
      <c r="R1615" s="70">
        <v>710.65269485680108</v>
      </c>
      <c r="S1615" s="70">
        <v>758.98143490264329</v>
      </c>
      <c r="T1615" s="265">
        <v>772.99725462489914</v>
      </c>
      <c r="U1615" s="70">
        <v>573.89605161010854</v>
      </c>
      <c r="V1615" s="70">
        <v>594.08579375772808</v>
      </c>
      <c r="W1615" s="70">
        <v>621.9834699242283</v>
      </c>
      <c r="X1615" s="70">
        <v>671.72360708934934</v>
      </c>
      <c r="Y1615" s="70">
        <v>673.93305012816279</v>
      </c>
      <c r="Z1615" s="70">
        <v>712.16786011022373</v>
      </c>
      <c r="AA1615" s="70">
        <v>717.66379662541692</v>
      </c>
      <c r="BJ1615" s="275"/>
    </row>
    <row r="1616" spans="1:62" x14ac:dyDescent="0.25">
      <c r="A1616" t="str">
        <f t="shared" si="35"/>
        <v>72. Speur- en ontwikkelingswerk op wetenschappelijk gebied</v>
      </c>
      <c r="B1616" s="275">
        <v>72</v>
      </c>
      <c r="C1616" s="5" t="s">
        <v>156</v>
      </c>
      <c r="D1616" s="70">
        <v>12</v>
      </c>
      <c r="E1616" s="70">
        <v>17</v>
      </c>
      <c r="F1616" s="70">
        <v>17</v>
      </c>
      <c r="G1616" s="70">
        <v>17</v>
      </c>
      <c r="H1616" s="70">
        <v>17</v>
      </c>
      <c r="I1616" s="70">
        <v>23</v>
      </c>
      <c r="J1616" s="70">
        <v>22</v>
      </c>
      <c r="K1616" s="69">
        <v>27</v>
      </c>
      <c r="L1616" s="69">
        <v>35</v>
      </c>
      <c r="M1616" s="265">
        <v>46.802264176255022</v>
      </c>
      <c r="N1616" s="70">
        <v>54.074343470745994</v>
      </c>
      <c r="O1616" s="70">
        <v>120.22545698475483</v>
      </c>
      <c r="P1616" s="70">
        <v>125.37061996681554</v>
      </c>
      <c r="Q1616" s="70">
        <v>127.01831849658682</v>
      </c>
      <c r="R1616" s="70">
        <v>139.73530389898212</v>
      </c>
      <c r="S1616" s="70">
        <v>149.90892339896766</v>
      </c>
      <c r="T1616" s="265">
        <v>217.65351237758</v>
      </c>
      <c r="U1616" s="70">
        <v>53.503614811415495</v>
      </c>
      <c r="V1616" s="70">
        <v>117.70100622014991</v>
      </c>
      <c r="W1616" s="70">
        <v>121.44269103002345</v>
      </c>
      <c r="X1616" s="70">
        <v>121.7401513421583</v>
      </c>
      <c r="Y1616" s="70">
        <v>132.51513749089875</v>
      </c>
      <c r="Z1616" s="70">
        <v>140.66262003123259</v>
      </c>
      <c r="AA1616" s="70">
        <v>202.07322226202351</v>
      </c>
      <c r="BJ1616" s="275"/>
    </row>
    <row r="1617" spans="1:62" x14ac:dyDescent="0.25">
      <c r="A1617" t="str">
        <f t="shared" si="35"/>
        <v>72. Speur- en ontwikkelingswerk op wetenschappelijk gebied</v>
      </c>
      <c r="B1617" s="275">
        <v>72</v>
      </c>
      <c r="C1617" s="5" t="s">
        <v>6</v>
      </c>
      <c r="D1617" s="70">
        <v>754</v>
      </c>
      <c r="E1617" s="70">
        <v>826</v>
      </c>
      <c r="F1617" s="70">
        <v>881</v>
      </c>
      <c r="G1617" s="70">
        <v>943</v>
      </c>
      <c r="H1617" s="70">
        <v>1035</v>
      </c>
      <c r="I1617" s="70">
        <v>1195</v>
      </c>
      <c r="J1617" s="70">
        <v>1354</v>
      </c>
      <c r="K1617" s="69">
        <v>1439</v>
      </c>
      <c r="L1617" s="69">
        <v>1569</v>
      </c>
      <c r="M1617" s="265">
        <v>1623.1908846150486</v>
      </c>
      <c r="N1617" s="70">
        <v>1733.2150188518253</v>
      </c>
      <c r="O1617" s="70">
        <v>1851.0147186160646</v>
      </c>
      <c r="P1617" s="70">
        <v>1960.166699804611</v>
      </c>
      <c r="Q1617" s="70">
        <v>2066.3177463286565</v>
      </c>
      <c r="R1617" s="70">
        <v>2188.9815292208937</v>
      </c>
      <c r="S1617" s="70">
        <v>2284.0458379918314</v>
      </c>
      <c r="T1617" s="265">
        <v>2471.1465800720925</v>
      </c>
      <c r="U1617" s="70">
        <v>1714.9217688454535</v>
      </c>
      <c r="V1617" s="70">
        <v>1812.147779459428</v>
      </c>
      <c r="W1617" s="70">
        <v>1898.7536230954372</v>
      </c>
      <c r="X1617" s="70">
        <v>1980.453198691949</v>
      </c>
      <c r="Y1617" s="70">
        <v>2075.8761759980521</v>
      </c>
      <c r="Z1617" s="70">
        <v>2143.1670947853381</v>
      </c>
      <c r="AA1617" s="70">
        <v>2294.2545087472913</v>
      </c>
      <c r="BJ1617" s="275"/>
    </row>
    <row r="1618" spans="1:62" x14ac:dyDescent="0.25">
      <c r="A1618" t="str">
        <f t="shared" si="35"/>
        <v>72. Speur- en ontwikkelingswerk op wetenschappelijk gebied</v>
      </c>
      <c r="B1618" s="275">
        <v>72</v>
      </c>
      <c r="C1618" s="5" t="s">
        <v>157</v>
      </c>
      <c r="D1618" s="267">
        <v>1.0691815384643066</v>
      </c>
      <c r="E1618" s="266"/>
      <c r="F1618" s="266"/>
      <c r="G1618" s="266"/>
      <c r="H1618" s="266"/>
      <c r="I1618" s="266"/>
      <c r="J1618" s="266"/>
      <c r="K1618" s="334"/>
      <c r="L1618" s="334"/>
      <c r="M1618" s="269"/>
      <c r="N1618" s="266"/>
      <c r="O1618" s="266"/>
      <c r="P1618" s="266"/>
      <c r="Q1618" s="266"/>
      <c r="R1618" s="266"/>
      <c r="S1618" s="266"/>
      <c r="T1618" s="269"/>
      <c r="U1618" s="266"/>
      <c r="V1618" s="266"/>
      <c r="W1618" s="266"/>
      <c r="X1618" s="266"/>
      <c r="Y1618" s="266"/>
      <c r="Z1618" s="266"/>
      <c r="AA1618" s="266"/>
      <c r="BJ1618" s="275"/>
    </row>
    <row r="1619" spans="1:62" x14ac:dyDescent="0.25">
      <c r="A1619" t="str">
        <f t="shared" si="35"/>
        <v>72. Speur- en ontwikkelingswerk op wetenschappelijk gebied</v>
      </c>
      <c r="B1619" s="275">
        <v>72</v>
      </c>
      <c r="C1619" s="5" t="s">
        <v>158</v>
      </c>
      <c r="D1619" s="266"/>
      <c r="E1619" s="267">
        <v>2.3305839688327223E-2</v>
      </c>
      <c r="F1619" s="267">
        <v>4.7845469687601172E-2</v>
      </c>
      <c r="G1619" s="267">
        <v>1.06584275814815E-2</v>
      </c>
      <c r="H1619" s="267">
        <v>1.390998196091453E-3</v>
      </c>
      <c r="I1619" s="267">
        <v>-1.9086096038914868E-2</v>
      </c>
      <c r="J1619" s="267">
        <v>-6.5628904867026661E-3</v>
      </c>
      <c r="K1619" s="333">
        <v>3.3743593432246088E-3</v>
      </c>
      <c r="L1619" s="333">
        <v>1.0225201404820083E-2</v>
      </c>
      <c r="M1619" s="268">
        <v>1.5809082492673543E-2</v>
      </c>
      <c r="N1619" s="267">
        <v>9.9716289298542593E-3</v>
      </c>
      <c r="O1619" s="267">
        <v>9.9716289298544813E-3</v>
      </c>
      <c r="P1619" s="267">
        <v>9.9716289298542593E-3</v>
      </c>
      <c r="Q1619" s="267">
        <v>9.9716289298542593E-3</v>
      </c>
      <c r="R1619" s="267">
        <v>9.9716289298545924E-3</v>
      </c>
      <c r="S1619" s="267">
        <v>9.9716289298542593E-3</v>
      </c>
      <c r="T1619" s="268">
        <v>9.9716289298541483E-3</v>
      </c>
      <c r="U1619" s="267">
        <v>1.5508731359323957E-2</v>
      </c>
      <c r="V1619" s="267">
        <v>1.5508731359324068E-2</v>
      </c>
      <c r="W1619" s="267">
        <v>1.5508731359323846E-2</v>
      </c>
      <c r="X1619" s="267">
        <v>1.5508731359323957E-2</v>
      </c>
      <c r="Y1619" s="267">
        <v>1.5508731359323957E-2</v>
      </c>
      <c r="Z1619" s="267">
        <v>1.5508731359323957E-2</v>
      </c>
      <c r="AA1619" s="267">
        <v>1.5508731359324179E-2</v>
      </c>
      <c r="BJ1619" s="275"/>
    </row>
    <row r="1620" spans="1:62" x14ac:dyDescent="0.25">
      <c r="A1620" t="str">
        <f t="shared" si="35"/>
        <v>72. Speur- en ontwikkelingswerk op wetenschappelijk gebied</v>
      </c>
      <c r="B1620" s="275">
        <v>72</v>
      </c>
      <c r="C1620" s="5" t="s">
        <v>159</v>
      </c>
      <c r="D1620" s="270"/>
      <c r="E1620" s="70">
        <v>0.99720483199820453</v>
      </c>
      <c r="F1620" s="70">
        <v>2.0925681839935049</v>
      </c>
      <c r="G1620" s="70">
        <v>0.48595500389225654</v>
      </c>
      <c r="H1620" s="70">
        <v>3.3368130215480654</v>
      </c>
      <c r="I1620" s="70">
        <v>5.0183152829904616</v>
      </c>
      <c r="J1620" s="70">
        <v>5.6248042298888681</v>
      </c>
      <c r="K1620" s="69">
        <v>8.616076841771994</v>
      </c>
      <c r="L1620" s="69">
        <v>2.9131306662935708</v>
      </c>
      <c r="M1620" s="265">
        <v>7.366584882051729</v>
      </c>
      <c r="N1620" s="70">
        <v>5.2211682827617354</v>
      </c>
      <c r="O1620" s="70">
        <v>5.5830731038671582</v>
      </c>
      <c r="P1620" s="70">
        <v>5.8447311293275863</v>
      </c>
      <c r="Q1620" s="70">
        <v>6.2738629749211912</v>
      </c>
      <c r="R1620" s="70">
        <v>6.6979862362594886</v>
      </c>
      <c r="S1620" s="70">
        <v>7.1087094513836453</v>
      </c>
      <c r="T1620" s="265">
        <v>7.5383047858848862</v>
      </c>
      <c r="U1620" s="70">
        <v>5.2807438808968215</v>
      </c>
      <c r="V1620" s="70">
        <v>5.5871791545140388</v>
      </c>
      <c r="W1620" s="70">
        <v>5.7872959240413975</v>
      </c>
      <c r="X1620" s="70">
        <v>6.1466438685209015</v>
      </c>
      <c r="Y1620" s="70">
        <v>6.492906400791739</v>
      </c>
      <c r="Z1620" s="70">
        <v>6.8183222803359644</v>
      </c>
      <c r="AA1620" s="70">
        <v>7.1540558015471731</v>
      </c>
      <c r="BJ1620" s="275"/>
    </row>
    <row r="1621" spans="1:62" x14ac:dyDescent="0.25">
      <c r="A1621" t="str">
        <f t="shared" si="35"/>
        <v>72. Speur- en ontwikkelingswerk op wetenschappelijk gebied</v>
      </c>
      <c r="B1621" s="275">
        <v>72</v>
      </c>
      <c r="C1621" s="5" t="s">
        <v>160</v>
      </c>
      <c r="D1621" s="270"/>
      <c r="E1621" s="70">
        <v>75.894082651437756</v>
      </c>
      <c r="F1621" s="70">
        <v>68.48800934254831</v>
      </c>
      <c r="G1621" s="70">
        <v>67.480229271690504</v>
      </c>
      <c r="H1621" s="70">
        <v>64.996558196405971</v>
      </c>
      <c r="I1621" s="70">
        <v>61.729170707895328</v>
      </c>
      <c r="J1621" s="70">
        <v>71.309456988592586</v>
      </c>
      <c r="K1621" s="69">
        <v>75.552920097036704</v>
      </c>
      <c r="L1621" s="69">
        <v>84.707873168613233</v>
      </c>
      <c r="M1621" s="265">
        <v>88.645181536649403</v>
      </c>
      <c r="N1621" s="70">
        <v>93.600605217499933</v>
      </c>
      <c r="O1621" s="70">
        <v>100.08852295009615</v>
      </c>
      <c r="P1621" s="70">
        <v>104.7793025259954</v>
      </c>
      <c r="Q1621" s="70">
        <v>112.47240841539569</v>
      </c>
      <c r="R1621" s="70">
        <v>120.07572472281159</v>
      </c>
      <c r="S1621" s="70">
        <v>127.43881655025278</v>
      </c>
      <c r="T1621" s="265">
        <v>135.14023146934076</v>
      </c>
      <c r="U1621" s="70">
        <v>95.664586137100997</v>
      </c>
      <c r="V1621" s="70">
        <v>101.21588805394798</v>
      </c>
      <c r="W1621" s="70">
        <v>104.84115153343279</v>
      </c>
      <c r="X1621" s="70">
        <v>111.35100566822784</v>
      </c>
      <c r="Y1621" s="70">
        <v>117.62380787026319</v>
      </c>
      <c r="Z1621" s="70">
        <v>123.51895751985234</v>
      </c>
      <c r="AA1621" s="70">
        <v>129.60101888912436</v>
      </c>
      <c r="BJ1621" s="275"/>
    </row>
    <row r="1622" spans="1:62" x14ac:dyDescent="0.25">
      <c r="A1622" t="str">
        <f t="shared" si="35"/>
        <v>72. Speur- en ontwikkelingswerk op wetenschappelijk gebied</v>
      </c>
      <c r="B1622" s="275">
        <v>72</v>
      </c>
      <c r="C1622" s="5" t="s">
        <v>161</v>
      </c>
      <c r="D1622" s="270"/>
      <c r="E1622" s="70">
        <v>205.0983647048152</v>
      </c>
      <c r="F1622" s="70">
        <v>241.43901463472255</v>
      </c>
      <c r="G1622" s="70">
        <v>195.18128424052875</v>
      </c>
      <c r="H1622" s="70">
        <v>194.3213485446463</v>
      </c>
      <c r="I1622" s="70">
        <v>192.64062855043571</v>
      </c>
      <c r="J1622" s="70">
        <v>228.89156565983603</v>
      </c>
      <c r="K1622" s="69">
        <v>270.22401734757329</v>
      </c>
      <c r="L1622" s="69">
        <v>308.41882750605924</v>
      </c>
      <c r="M1622" s="265">
        <v>325.32619098321271</v>
      </c>
      <c r="N1622" s="70">
        <v>307.64118037628299</v>
      </c>
      <c r="O1622" s="70">
        <v>328.96530178342709</v>
      </c>
      <c r="P1622" s="70">
        <v>344.38269104347853</v>
      </c>
      <c r="Q1622" s="70">
        <v>369.66795678588795</v>
      </c>
      <c r="R1622" s="70">
        <v>394.6581072037439</v>
      </c>
      <c r="S1622" s="70">
        <v>418.85870137457567</v>
      </c>
      <c r="T1622" s="265">
        <v>444.17127676626535</v>
      </c>
      <c r="U1622" s="70">
        <v>316.73351409692594</v>
      </c>
      <c r="V1622" s="70">
        <v>335.11318242493275</v>
      </c>
      <c r="W1622" s="70">
        <v>347.11597768857263</v>
      </c>
      <c r="X1622" s="70">
        <v>368.66929286642812</v>
      </c>
      <c r="Y1622" s="70">
        <v>389.43775865833783</v>
      </c>
      <c r="Z1622" s="70">
        <v>408.95586394722375</v>
      </c>
      <c r="AA1622" s="70">
        <v>429.09281062968688</v>
      </c>
      <c r="BJ1622" s="275"/>
    </row>
    <row r="1623" spans="1:62" x14ac:dyDescent="0.25">
      <c r="A1623" t="str">
        <f t="shared" si="35"/>
        <v>72. Speur- en ontwikkelingswerk op wetenschappelijk gebied</v>
      </c>
      <c r="B1623" s="275">
        <v>72</v>
      </c>
      <c r="C1623" s="5" t="s">
        <v>162</v>
      </c>
      <c r="D1623" s="270"/>
      <c r="E1623" s="70">
        <v>264.57361790980542</v>
      </c>
      <c r="F1623" s="70">
        <v>300.38522921570512</v>
      </c>
      <c r="G1623" s="70">
        <v>231.07096066203715</v>
      </c>
      <c r="H1623" s="70">
        <v>220.83017542189395</v>
      </c>
      <c r="I1623" s="70">
        <v>193.4621287543645</v>
      </c>
      <c r="J1623" s="70">
        <v>249.42077915022841</v>
      </c>
      <c r="K1623" s="69">
        <v>289.34154370879708</v>
      </c>
      <c r="L1623" s="69">
        <v>325.36264589499217</v>
      </c>
      <c r="M1623" s="265">
        <v>358.61452037504023</v>
      </c>
      <c r="N1623" s="70">
        <v>351.73432797997674</v>
      </c>
      <c r="O1623" s="70">
        <v>351.23436448417044</v>
      </c>
      <c r="P1623" s="70">
        <v>351.82598164010619</v>
      </c>
      <c r="Q1623" s="70">
        <v>360.36479192100086</v>
      </c>
      <c r="R1623" s="70">
        <v>363.56174741245741</v>
      </c>
      <c r="S1623" s="70">
        <v>381.35144526679261</v>
      </c>
      <c r="T1623" s="265">
        <v>405.64166076494365</v>
      </c>
      <c r="U1623" s="70">
        <v>364.08511545811228</v>
      </c>
      <c r="V1623" s="70">
        <v>359.73031533469799</v>
      </c>
      <c r="W1623" s="70">
        <v>356.53306747320642</v>
      </c>
      <c r="X1623" s="70">
        <v>361.33175499255185</v>
      </c>
      <c r="Y1623" s="70">
        <v>360.68977327683041</v>
      </c>
      <c r="Z1623" s="70">
        <v>374.345755174109</v>
      </c>
      <c r="AA1623" s="70">
        <v>393.98704158473544</v>
      </c>
      <c r="BJ1623" s="275"/>
    </row>
    <row r="1624" spans="1:62" x14ac:dyDescent="0.25">
      <c r="A1624" t="str">
        <f t="shared" si="35"/>
        <v>72. Speur- en ontwikkelingswerk op wetenschappelijk gebied</v>
      </c>
      <c r="B1624" s="275">
        <v>72</v>
      </c>
      <c r="C1624" s="5" t="s">
        <v>163</v>
      </c>
      <c r="D1624" s="270"/>
      <c r="E1624" s="70">
        <v>198.18125294575211</v>
      </c>
      <c r="F1624" s="70">
        <v>243.89258946082819</v>
      </c>
      <c r="G1624" s="70">
        <v>177.42811859935836</v>
      </c>
      <c r="H1624" s="70">
        <v>172.72269965197609</v>
      </c>
      <c r="I1624" s="70">
        <v>148.83220778528531</v>
      </c>
      <c r="J1624" s="70">
        <v>178.09510140863276</v>
      </c>
      <c r="K1624" s="69">
        <v>204.29207063076925</v>
      </c>
      <c r="L1624" s="69">
        <v>225.44641088638255</v>
      </c>
      <c r="M1624" s="265">
        <v>243.8228800287132</v>
      </c>
      <c r="N1624" s="70">
        <v>238.82970545248335</v>
      </c>
      <c r="O1624" s="70">
        <v>256.29797618032336</v>
      </c>
      <c r="P1624" s="70">
        <v>273.20729045290199</v>
      </c>
      <c r="Q1624" s="70">
        <v>281.74114930759782</v>
      </c>
      <c r="R1624" s="70">
        <v>295.80181688034151</v>
      </c>
      <c r="S1624" s="70">
        <v>300.86682072502089</v>
      </c>
      <c r="T1624" s="265">
        <v>300.43916150754859</v>
      </c>
      <c r="U1624" s="70">
        <v>250.2106851378785</v>
      </c>
      <c r="V1624" s="70">
        <v>265.67736513708365</v>
      </c>
      <c r="W1624" s="70">
        <v>280.21638906762485</v>
      </c>
      <c r="X1624" s="70">
        <v>285.91925240394283</v>
      </c>
      <c r="Y1624" s="70">
        <v>297.02008939823668</v>
      </c>
      <c r="Z1624" s="70">
        <v>298.91737079781387</v>
      </c>
      <c r="AA1624" s="70">
        <v>295.34203814077017</v>
      </c>
      <c r="BJ1624" s="275"/>
    </row>
    <row r="1625" spans="1:62" x14ac:dyDescent="0.25">
      <c r="A1625" t="str">
        <f t="shared" si="35"/>
        <v>72. Speur- en ontwikkelingswerk op wetenschappelijk gebied</v>
      </c>
      <c r="B1625" s="275">
        <v>72</v>
      </c>
      <c r="C1625" s="5" t="s">
        <v>164</v>
      </c>
      <c r="D1625" s="270"/>
      <c r="E1625" s="70">
        <v>134.28246585391966</v>
      </c>
      <c r="F1625" s="70">
        <v>171.28167706473232</v>
      </c>
      <c r="G1625" s="70">
        <v>114.41053962330304</v>
      </c>
      <c r="H1625" s="70">
        <v>107.8220004653341</v>
      </c>
      <c r="I1625" s="70">
        <v>83.33693911548778</v>
      </c>
      <c r="J1625" s="70">
        <v>113.1846596014019</v>
      </c>
      <c r="K1625" s="69">
        <v>138.05546287087549</v>
      </c>
      <c r="L1625" s="69">
        <v>156.07368697938767</v>
      </c>
      <c r="M1625" s="265">
        <v>172.39700595650709</v>
      </c>
      <c r="N1625" s="70">
        <v>172.8499203800811</v>
      </c>
      <c r="O1625" s="70">
        <v>180.62339008218748</v>
      </c>
      <c r="P1625" s="70">
        <v>188.03066459182321</v>
      </c>
      <c r="Q1625" s="70">
        <v>196.41990727001249</v>
      </c>
      <c r="R1625" s="70">
        <v>205.55631157991007</v>
      </c>
      <c r="S1625" s="70">
        <v>211.46204265723253</v>
      </c>
      <c r="T1625" s="265">
        <v>226.92861203896015</v>
      </c>
      <c r="U1625" s="70">
        <v>183.64901538983196</v>
      </c>
      <c r="V1625" s="70">
        <v>189.88264785454589</v>
      </c>
      <c r="W1625" s="70">
        <v>195.58333200113933</v>
      </c>
      <c r="X1625" s="70">
        <v>202.15315826322168</v>
      </c>
      <c r="Y1625" s="70">
        <v>209.32336848648279</v>
      </c>
      <c r="Z1625" s="70">
        <v>213.06454708432534</v>
      </c>
      <c r="AA1625" s="70">
        <v>226.2350524410929</v>
      </c>
      <c r="BJ1625" s="275"/>
    </row>
    <row r="1626" spans="1:62" x14ac:dyDescent="0.25">
      <c r="A1626" t="str">
        <f t="shared" si="35"/>
        <v>72. Speur- en ontwikkelingswerk op wetenschappelijk gebied</v>
      </c>
      <c r="B1626" s="275">
        <v>72</v>
      </c>
      <c r="C1626" s="5" t="s">
        <v>165</v>
      </c>
      <c r="D1626" s="270"/>
      <c r="E1626" s="70">
        <v>92.015540774268842</v>
      </c>
      <c r="F1626" s="70">
        <v>119.05347255206729</v>
      </c>
      <c r="G1626" s="70">
        <v>78.448480757880262</v>
      </c>
      <c r="H1626" s="70">
        <v>70.967449459333011</v>
      </c>
      <c r="I1626" s="70">
        <v>53.244367632578367</v>
      </c>
      <c r="J1626" s="70">
        <v>73.117545733563517</v>
      </c>
      <c r="K1626" s="69">
        <v>94.179282356872861</v>
      </c>
      <c r="L1626" s="69">
        <v>109.21502979524854</v>
      </c>
      <c r="M1626" s="265">
        <v>123.12115181862693</v>
      </c>
      <c r="N1626" s="70">
        <v>122.03967440652423</v>
      </c>
      <c r="O1626" s="70">
        <v>130.33097419070774</v>
      </c>
      <c r="P1626" s="70">
        <v>138.20986357810003</v>
      </c>
      <c r="Q1626" s="70">
        <v>146.94252882464909</v>
      </c>
      <c r="R1626" s="70">
        <v>155.48093413791423</v>
      </c>
      <c r="S1626" s="70">
        <v>166.15716631800558</v>
      </c>
      <c r="T1626" s="265">
        <v>173.62964704186476</v>
      </c>
      <c r="U1626" s="70">
        <v>131.24714368583636</v>
      </c>
      <c r="V1626" s="70">
        <v>138.68462976038114</v>
      </c>
      <c r="W1626" s="70">
        <v>145.51628467181393</v>
      </c>
      <c r="X1626" s="70">
        <v>153.07770364081588</v>
      </c>
      <c r="Y1626" s="70">
        <v>160.26306334524594</v>
      </c>
      <c r="Z1626" s="70">
        <v>169.46001680741026</v>
      </c>
      <c r="AA1626" s="70">
        <v>175.21202947134626</v>
      </c>
      <c r="BJ1626" s="275"/>
    </row>
    <row r="1627" spans="1:62" x14ac:dyDescent="0.25">
      <c r="A1627" t="str">
        <f t="shared" si="35"/>
        <v>72. Speur- en ontwikkelingswerk op wetenschappelijk gebied</v>
      </c>
      <c r="B1627" s="275">
        <v>72</v>
      </c>
      <c r="C1627" s="5" t="s">
        <v>166</v>
      </c>
      <c r="D1627" s="266"/>
      <c r="E1627" s="70">
        <v>66.265733936104851</v>
      </c>
      <c r="F1627" s="70">
        <v>89.980200443538777</v>
      </c>
      <c r="G1627" s="70">
        <v>53.971060142142271</v>
      </c>
      <c r="H1627" s="70">
        <v>50.223084648905647</v>
      </c>
      <c r="I1627" s="70">
        <v>33.864901678792243</v>
      </c>
      <c r="J1627" s="70">
        <v>50.30299957661277</v>
      </c>
      <c r="K1627" s="69">
        <v>64.351970361906481</v>
      </c>
      <c r="L1627" s="69">
        <v>77.416677529727991</v>
      </c>
      <c r="M1627" s="265">
        <v>88.04281046079258</v>
      </c>
      <c r="N1627" s="70">
        <v>87.287011646695547</v>
      </c>
      <c r="O1627" s="70">
        <v>89.677852263068672</v>
      </c>
      <c r="P1627" s="70">
        <v>96.569823388946844</v>
      </c>
      <c r="Q1627" s="70">
        <v>101.88583371228005</v>
      </c>
      <c r="R1627" s="70">
        <v>108.48184556411184</v>
      </c>
      <c r="S1627" s="70">
        <v>116.17218491617955</v>
      </c>
      <c r="T1627" s="265">
        <v>123.86403206238455</v>
      </c>
      <c r="U1627" s="70">
        <v>94.808248440029615</v>
      </c>
      <c r="V1627" s="70">
        <v>96.377036054771821</v>
      </c>
      <c r="W1627" s="70">
        <v>102.68846786571974</v>
      </c>
      <c r="X1627" s="70">
        <v>107.19780927610154</v>
      </c>
      <c r="Y1627" s="70">
        <v>112.93304579027217</v>
      </c>
      <c r="Z1627" s="70">
        <v>119.66248103238971</v>
      </c>
      <c r="AA1627" s="70">
        <v>126.2388205794347</v>
      </c>
      <c r="BJ1627" s="275"/>
    </row>
    <row r="1628" spans="1:62" x14ac:dyDescent="0.25">
      <c r="A1628" t="str">
        <f t="shared" si="35"/>
        <v>72. Speur- en ontwikkelingswerk op wetenschappelijk gebied</v>
      </c>
      <c r="B1628" s="275">
        <v>72</v>
      </c>
      <c r="C1628" s="5" t="s">
        <v>167</v>
      </c>
      <c r="D1628" s="266"/>
      <c r="E1628" s="70">
        <v>39.721155992842434</v>
      </c>
      <c r="F1628" s="70">
        <v>58.895242747801724</v>
      </c>
      <c r="G1628" s="70">
        <v>39.746229421933315</v>
      </c>
      <c r="H1628" s="70">
        <v>35.848777436458967</v>
      </c>
      <c r="I1628" s="70">
        <v>23.438621964775411</v>
      </c>
      <c r="J1628" s="70">
        <v>35.881170347284844</v>
      </c>
      <c r="K1628" s="69">
        <v>47.312123419899471</v>
      </c>
      <c r="L1628" s="69">
        <v>56.049634789699596</v>
      </c>
      <c r="M1628" s="265">
        <v>67.651166609780034</v>
      </c>
      <c r="N1628" s="70">
        <v>63.43378844083832</v>
      </c>
      <c r="O1628" s="70">
        <v>67.718458648971364</v>
      </c>
      <c r="P1628" s="70">
        <v>69.248805106797647</v>
      </c>
      <c r="Q1628" s="70">
        <v>73.483583997046097</v>
      </c>
      <c r="R1628" s="70">
        <v>76.302755023672105</v>
      </c>
      <c r="S1628" s="70">
        <v>82.472576715820239</v>
      </c>
      <c r="T1628" s="265">
        <v>84.72520837264581</v>
      </c>
      <c r="U1628" s="70">
        <v>69.134674552381284</v>
      </c>
      <c r="V1628" s="70">
        <v>73.025444198809453</v>
      </c>
      <c r="W1628" s="70">
        <v>73.887555137112855</v>
      </c>
      <c r="X1628" s="70">
        <v>77.578470294901024</v>
      </c>
      <c r="Y1628" s="70">
        <v>79.704523651626602</v>
      </c>
      <c r="Z1628" s="70">
        <v>85.240145945687573</v>
      </c>
      <c r="AA1628" s="70">
        <v>86.644128188602664</v>
      </c>
      <c r="BJ1628" s="275"/>
    </row>
    <row r="1629" spans="1:62" x14ac:dyDescent="0.25">
      <c r="A1629" t="str">
        <f t="shared" si="35"/>
        <v>72. Speur- en ontwikkelingswerk op wetenschappelijk gebied</v>
      </c>
      <c r="B1629" s="275">
        <v>72</v>
      </c>
      <c r="C1629" s="5" t="s">
        <v>168</v>
      </c>
      <c r="D1629" s="266"/>
      <c r="E1629" s="70">
        <v>39.092527518058581</v>
      </c>
      <c r="F1629" s="70">
        <v>45.339620801440141</v>
      </c>
      <c r="G1629" s="70">
        <v>38.815794387820972</v>
      </c>
      <c r="H1629" s="70">
        <v>40.62096830389693</v>
      </c>
      <c r="I1629" s="70">
        <v>42.318020136213256</v>
      </c>
      <c r="J1629" s="70">
        <v>58.103274184330395</v>
      </c>
      <c r="K1629" s="69">
        <v>77.628534619204245</v>
      </c>
      <c r="L1629" s="69">
        <v>86.686946670704074</v>
      </c>
      <c r="M1629" s="265">
        <v>93.934939438962161</v>
      </c>
      <c r="N1629" s="70">
        <v>93.539663049336554</v>
      </c>
      <c r="O1629" s="70">
        <v>99.220467650020325</v>
      </c>
      <c r="P1629" s="70">
        <v>103.80668696874397</v>
      </c>
      <c r="Q1629" s="70">
        <v>109.84066070991874</v>
      </c>
      <c r="R1629" s="70">
        <v>119.89002081974138</v>
      </c>
      <c r="S1629" s="70">
        <v>121.56745072594784</v>
      </c>
      <c r="T1629" s="265">
        <v>129.83478266838685</v>
      </c>
      <c r="U1629" s="70">
        <v>96.567402197813621</v>
      </c>
      <c r="V1629" s="70">
        <v>101.35096460880754</v>
      </c>
      <c r="W1629" s="70">
        <v>104.91650550445119</v>
      </c>
      <c r="X1629" s="70">
        <v>109.84327992969133</v>
      </c>
      <c r="Y1629" s="70">
        <v>118.62746805455457</v>
      </c>
      <c r="Z1629" s="70">
        <v>119.01765924441152</v>
      </c>
      <c r="AA1629" s="70">
        <v>125.76998810683259</v>
      </c>
      <c r="BJ1629" s="275"/>
    </row>
    <row r="1630" spans="1:62" x14ac:dyDescent="0.25">
      <c r="A1630" t="str">
        <f t="shared" si="35"/>
        <v>72. Speur- en ontwikkelingswerk op wetenschappelijk gebied</v>
      </c>
      <c r="B1630" s="275">
        <v>72</v>
      </c>
      <c r="C1630" s="5" t="s">
        <v>169</v>
      </c>
      <c r="D1630" s="266"/>
      <c r="E1630" s="70">
        <v>4.1764530659329413</v>
      </c>
      <c r="F1630" s="70">
        <v>6.3338155533926574</v>
      </c>
      <c r="G1630" s="70">
        <v>5.7016358375886229</v>
      </c>
      <c r="H1630" s="70">
        <v>5.5440895380369923</v>
      </c>
      <c r="I1630" s="70">
        <v>5.1959789360418851</v>
      </c>
      <c r="J1630" s="70">
        <v>7.3178875823457838</v>
      </c>
      <c r="K1630" s="69">
        <v>7.2183380532848016</v>
      </c>
      <c r="L1630" s="69">
        <v>9.0438421646944249</v>
      </c>
      <c r="M1630" s="265">
        <v>11.918934940456534</v>
      </c>
      <c r="N1630" s="70">
        <v>15.6648837214604</v>
      </c>
      <c r="O1630" s="70">
        <v>18.098874438927364</v>
      </c>
      <c r="P1630" s="70">
        <v>40.239886620295579</v>
      </c>
      <c r="Q1630" s="70">
        <v>41.961990908635428</v>
      </c>
      <c r="R1630" s="70">
        <v>42.513481447206111</v>
      </c>
      <c r="S1630" s="70">
        <v>46.769901539742968</v>
      </c>
      <c r="T1630" s="265">
        <v>50.175048049182784</v>
      </c>
      <c r="U1630" s="70">
        <v>15.924032652135425</v>
      </c>
      <c r="V1630" s="70">
        <v>18.204104529124752</v>
      </c>
      <c r="W1630" s="70">
        <v>40.046666528363566</v>
      </c>
      <c r="X1630" s="70">
        <v>41.319739789563933</v>
      </c>
      <c r="Y1630" s="70">
        <v>41.420947878670717</v>
      </c>
      <c r="Z1630" s="70">
        <v>45.087036139116485</v>
      </c>
      <c r="AA1630" s="70">
        <v>47.859140871408563</v>
      </c>
      <c r="BJ1630" s="275"/>
    </row>
    <row r="1631" spans="1:62" x14ac:dyDescent="0.25">
      <c r="A1631" t="str">
        <f t="shared" si="35"/>
        <v>72. Speur- en ontwikkelingswerk op wetenschappelijk gebied</v>
      </c>
      <c r="B1631" s="275">
        <v>72</v>
      </c>
      <c r="C1631" s="5" t="s">
        <v>26</v>
      </c>
      <c r="D1631" s="270"/>
      <c r="E1631" s="70">
        <v>82.990136576833962</v>
      </c>
      <c r="F1631" s="70">
        <v>110.56867910263452</v>
      </c>
      <c r="G1631" s="70">
        <v>84.263659647342919</v>
      </c>
      <c r="H1631" s="70">
        <v>82.013835278392889</v>
      </c>
      <c r="I1631" s="70">
        <v>70.952621037030553</v>
      </c>
      <c r="J1631" s="70">
        <v>101.30233211396103</v>
      </c>
      <c r="K1631" s="69">
        <v>132.15899609238852</v>
      </c>
      <c r="L1631" s="69">
        <v>151.78042362509808</v>
      </c>
      <c r="M1631" s="265">
        <v>173.5050409891987</v>
      </c>
      <c r="N1631" s="70">
        <v>172.63833521163528</v>
      </c>
      <c r="O1631" s="70">
        <v>185.03780073791907</v>
      </c>
      <c r="P1631" s="70">
        <v>213.2953786958372</v>
      </c>
      <c r="Q1631" s="70">
        <v>225.28623561560028</v>
      </c>
      <c r="R1631" s="70">
        <v>238.70625729061959</v>
      </c>
      <c r="S1631" s="70">
        <v>250.80992898151104</v>
      </c>
      <c r="T1631" s="265">
        <v>264.73503909021548</v>
      </c>
      <c r="U1631" s="70">
        <v>181.62610940233034</v>
      </c>
      <c r="V1631" s="70">
        <v>192.58051333674175</v>
      </c>
      <c r="W1631" s="70">
        <v>218.85072716992761</v>
      </c>
      <c r="X1631" s="70">
        <v>228.74149001415628</v>
      </c>
      <c r="Y1631" s="70">
        <v>239.75293958485187</v>
      </c>
      <c r="Z1631" s="70">
        <v>249.34484132921557</v>
      </c>
      <c r="AA1631" s="70">
        <v>260.27325716684379</v>
      </c>
      <c r="BJ1631" s="275"/>
    </row>
    <row r="1632" spans="1:62" x14ac:dyDescent="0.25">
      <c r="A1632" t="str">
        <f t="shared" si="35"/>
        <v>72. Speur- en ontwikkelingswerk op wetenschappelijk gebied</v>
      </c>
      <c r="B1632" s="275">
        <v>72</v>
      </c>
      <c r="C1632" s="5" t="s">
        <v>19</v>
      </c>
      <c r="D1632" s="270"/>
      <c r="E1632" s="70">
        <v>1120.2984001849361</v>
      </c>
      <c r="F1632" s="70">
        <v>1347.1814400007704</v>
      </c>
      <c r="G1632" s="70">
        <v>1002.7402879481756</v>
      </c>
      <c r="H1632" s="70">
        <v>967.23396468843612</v>
      </c>
      <c r="I1632" s="70">
        <v>843.08128054486019</v>
      </c>
      <c r="J1632" s="70">
        <v>1071.2492444627178</v>
      </c>
      <c r="K1632" s="69">
        <v>1276.7723403079915</v>
      </c>
      <c r="L1632" s="69">
        <v>1441.3347060518033</v>
      </c>
      <c r="M1632" s="265">
        <v>1580.8413670307925</v>
      </c>
      <c r="N1632" s="70">
        <v>1551.8419289539409</v>
      </c>
      <c r="O1632" s="70">
        <v>1627.8392557757672</v>
      </c>
      <c r="P1632" s="70">
        <v>1716.1457270465171</v>
      </c>
      <c r="Q1632" s="70">
        <v>1801.0546748273455</v>
      </c>
      <c r="R1632" s="70">
        <v>1889.0207310281692</v>
      </c>
      <c r="S1632" s="70">
        <v>1980.2258162409544</v>
      </c>
      <c r="T1632" s="265">
        <v>2082.087965527408</v>
      </c>
      <c r="U1632" s="70">
        <v>1623.3051616289426</v>
      </c>
      <c r="V1632" s="70">
        <v>1684.848757111617</v>
      </c>
      <c r="W1632" s="70">
        <v>1757.1326933954788</v>
      </c>
      <c r="X1632" s="70">
        <v>1824.5881109939669</v>
      </c>
      <c r="Y1632" s="70">
        <v>1893.5367528113127</v>
      </c>
      <c r="Z1632" s="70">
        <v>1964.0881559726758</v>
      </c>
      <c r="AA1632" s="70">
        <v>2043.136124704582</v>
      </c>
      <c r="BJ1632" s="275"/>
    </row>
    <row r="1633" spans="1:62" x14ac:dyDescent="0.25">
      <c r="A1633" t="str">
        <f t="shared" si="35"/>
        <v>72. Speur- en ontwikkelingswerk op wetenschappelijk gebied</v>
      </c>
      <c r="B1633" s="275">
        <v>72</v>
      </c>
      <c r="C1633" s="5" t="s">
        <v>20</v>
      </c>
      <c r="D1633" s="270"/>
      <c r="E1633" s="267">
        <v>7.4078599561629432E-2</v>
      </c>
      <c r="F1633" s="267">
        <v>8.2074081352079262E-2</v>
      </c>
      <c r="G1633" s="267">
        <v>8.4033383977983642E-2</v>
      </c>
      <c r="H1633" s="267">
        <v>8.4792137448162358E-2</v>
      </c>
      <c r="I1633" s="267">
        <v>8.4158695815397339E-2</v>
      </c>
      <c r="J1633" s="267">
        <v>9.4564670768817152E-2</v>
      </c>
      <c r="K1633" s="333">
        <v>0.10351022803369021</v>
      </c>
      <c r="L1633" s="333">
        <v>0.10530546651503644</v>
      </c>
      <c r="M1633" s="268">
        <v>0.10975487142968918</v>
      </c>
      <c r="N1633" s="267">
        <v>0.11124737126287508</v>
      </c>
      <c r="O1633" s="267">
        <v>0.11367080630435895</v>
      </c>
      <c r="P1633" s="267">
        <v>0.12428745142926648</v>
      </c>
      <c r="Q1633" s="267">
        <v>0.12508572824819819</v>
      </c>
      <c r="R1633" s="267">
        <v>0.1263650807901377</v>
      </c>
      <c r="S1633" s="267">
        <v>0.12665723622249375</v>
      </c>
      <c r="T1633" s="268">
        <v>0.12714882534905589</v>
      </c>
      <c r="U1633" s="267">
        <v>0.11188660868919648</v>
      </c>
      <c r="V1633" s="267">
        <v>0.11430136534444069</v>
      </c>
      <c r="W1633" s="267">
        <v>0.12454991475175448</v>
      </c>
      <c r="X1633" s="267">
        <v>0.12536609694861298</v>
      </c>
      <c r="Y1633" s="267">
        <v>0.12661647006792626</v>
      </c>
      <c r="Z1633" s="267">
        <v>0.12695196016073548</v>
      </c>
      <c r="AA1633" s="267">
        <v>0.12738909268929735</v>
      </c>
      <c r="BJ1633" s="275"/>
    </row>
    <row r="1634" spans="1:62" x14ac:dyDescent="0.25">
      <c r="A1634" t="str">
        <f t="shared" si="35"/>
        <v>72. Speur- en ontwikkelingswerk op wetenschappelijk gebied</v>
      </c>
      <c r="B1634" s="275">
        <v>72</v>
      </c>
      <c r="C1634" s="5" t="s">
        <v>29</v>
      </c>
      <c r="D1634" s="270"/>
      <c r="E1634" s="70">
        <v>1120.2984001849361</v>
      </c>
      <c r="F1634" s="70">
        <v>1120.1814400007704</v>
      </c>
      <c r="G1634" s="70">
        <v>1002.7402879481756</v>
      </c>
      <c r="H1634" s="70">
        <v>967.23396468843612</v>
      </c>
      <c r="I1634" s="70">
        <v>843.08128054486019</v>
      </c>
      <c r="J1634" s="70">
        <v>1071.2492444627178</v>
      </c>
      <c r="K1634" s="69">
        <v>1276.7723403079915</v>
      </c>
      <c r="L1634" s="69">
        <v>1441.3347060518033</v>
      </c>
      <c r="M1634" s="265">
        <v>1580.8413670307925</v>
      </c>
      <c r="N1634" s="70">
        <v>1551.8419289539409</v>
      </c>
      <c r="O1634" s="70">
        <v>1627.8392557757672</v>
      </c>
      <c r="P1634" s="70">
        <v>1716.1457270465171</v>
      </c>
      <c r="Q1634" s="70">
        <v>1801.0546748273455</v>
      </c>
      <c r="R1634" s="70">
        <v>1889.0207310281692</v>
      </c>
      <c r="S1634" s="70">
        <v>1980.2258162409544</v>
      </c>
      <c r="T1634" s="265">
        <v>2082.087965527408</v>
      </c>
      <c r="U1634" s="70">
        <v>1623.3051616289426</v>
      </c>
      <c r="V1634" s="70">
        <v>1684.848757111617</v>
      </c>
      <c r="W1634" s="70">
        <v>1757.1326933954788</v>
      </c>
      <c r="X1634" s="70">
        <v>1824.5881109939669</v>
      </c>
      <c r="Y1634" s="70">
        <v>1893.5367528113127</v>
      </c>
      <c r="Z1634" s="70">
        <v>1964.0881559726758</v>
      </c>
      <c r="AA1634" s="70">
        <v>2043.136124704582</v>
      </c>
      <c r="BJ1634" s="275"/>
    </row>
    <row r="1635" spans="1:62" x14ac:dyDescent="0.25">
      <c r="A1635" t="str">
        <f t="shared" si="35"/>
        <v>73. Reclamewezen en marktonderzoek</v>
      </c>
      <c r="B1635" s="275">
        <v>73</v>
      </c>
      <c r="C1635" s="5" t="s">
        <v>25</v>
      </c>
      <c r="D1635" s="70">
        <v>5683</v>
      </c>
      <c r="E1635" s="70">
        <v>5660</v>
      </c>
      <c r="F1635" s="70">
        <v>6076</v>
      </c>
      <c r="G1635" s="70">
        <v>6759</v>
      </c>
      <c r="H1635" s="70">
        <v>6993</v>
      </c>
      <c r="I1635" s="70">
        <v>6696</v>
      </c>
      <c r="J1635" s="70">
        <v>6720</v>
      </c>
      <c r="K1635" s="69">
        <v>7233</v>
      </c>
      <c r="L1635" s="69">
        <v>7818</v>
      </c>
      <c r="M1635" s="265">
        <v>8375.8474960938656</v>
      </c>
      <c r="N1635" s="70">
        <v>8744.7128023962523</v>
      </c>
      <c r="O1635" s="70">
        <v>9129.8226277466438</v>
      </c>
      <c r="P1635" s="70">
        <v>9531.8923671540124</v>
      </c>
      <c r="Q1635" s="70">
        <v>9951.6689210241038</v>
      </c>
      <c r="R1635" s="70">
        <v>10389.932082630774</v>
      </c>
      <c r="S1635" s="70">
        <v>10847.495986690379</v>
      </c>
      <c r="T1635" s="265">
        <v>11325.210621730062</v>
      </c>
      <c r="U1635" s="70">
        <v>8661.729201819835</v>
      </c>
      <c r="V1635" s="70">
        <v>8957.3685290529793</v>
      </c>
      <c r="W1635" s="70">
        <v>9263.0985217606976</v>
      </c>
      <c r="X1635" s="70">
        <v>9579.2635912588721</v>
      </c>
      <c r="Y1635" s="70">
        <v>9906.2199041985423</v>
      </c>
      <c r="Z1635" s="70">
        <v>10244.335783795146</v>
      </c>
      <c r="AA1635" s="70">
        <v>10593.992124752491</v>
      </c>
      <c r="BJ1635" s="275"/>
    </row>
    <row r="1636" spans="1:62" x14ac:dyDescent="0.25">
      <c r="A1636" t="str">
        <f t="shared" si="35"/>
        <v>73. Reclamewezen en marktonderzoek</v>
      </c>
      <c r="B1636" s="275">
        <v>73</v>
      </c>
      <c r="C1636" s="5" t="s">
        <v>154</v>
      </c>
      <c r="D1636" s="266"/>
      <c r="E1636" s="70">
        <v>-23</v>
      </c>
      <c r="F1636" s="70">
        <v>416</v>
      </c>
      <c r="G1636" s="70">
        <v>683</v>
      </c>
      <c r="H1636" s="70">
        <v>234</v>
      </c>
      <c r="I1636" s="70">
        <v>-297</v>
      </c>
      <c r="J1636" s="70">
        <v>24</v>
      </c>
      <c r="K1636" s="69">
        <v>513</v>
      </c>
      <c r="L1636" s="69">
        <v>585</v>
      </c>
      <c r="M1636" s="265">
        <v>557.84749609386563</v>
      </c>
      <c r="N1636" s="70">
        <v>368.86530630238667</v>
      </c>
      <c r="O1636" s="70">
        <v>385.10982535039147</v>
      </c>
      <c r="P1636" s="70">
        <v>402.06973940736862</v>
      </c>
      <c r="Q1636" s="70">
        <v>419.77655387009145</v>
      </c>
      <c r="R1636" s="70">
        <v>438.26316160667011</v>
      </c>
      <c r="S1636" s="70">
        <v>457.56390405960519</v>
      </c>
      <c r="T1636" s="265">
        <v>477.71463503968334</v>
      </c>
      <c r="U1636" s="70">
        <v>285.88170572596937</v>
      </c>
      <c r="V1636" s="70">
        <v>295.63932723314429</v>
      </c>
      <c r="W1636" s="70">
        <v>305.72999270771834</v>
      </c>
      <c r="X1636" s="70">
        <v>316.16506949817449</v>
      </c>
      <c r="Y1636" s="70">
        <v>326.95631293967017</v>
      </c>
      <c r="Z1636" s="70">
        <v>338.11587959660392</v>
      </c>
      <c r="AA1636" s="70">
        <v>349.65634095734458</v>
      </c>
      <c r="BJ1636" s="275"/>
    </row>
    <row r="1637" spans="1:62" x14ac:dyDescent="0.25">
      <c r="A1637" t="str">
        <f t="shared" si="35"/>
        <v>73. Reclamewezen en marktonderzoek</v>
      </c>
      <c r="B1637" s="275">
        <v>73</v>
      </c>
      <c r="C1637" s="5" t="s">
        <v>155</v>
      </c>
      <c r="D1637" s="266"/>
      <c r="E1637" s="267">
        <v>0.99595284180890375</v>
      </c>
      <c r="F1637" s="267">
        <v>1.0734982332155476</v>
      </c>
      <c r="G1637" s="267">
        <v>1.1124094799210007</v>
      </c>
      <c r="H1637" s="267">
        <v>1.0346205059920106</v>
      </c>
      <c r="I1637" s="267">
        <v>0.9575289575289575</v>
      </c>
      <c r="J1637" s="267">
        <v>1.0035842293906809</v>
      </c>
      <c r="K1637" s="333">
        <v>1.0763392857142857</v>
      </c>
      <c r="L1637" s="333">
        <v>1.0808793031936956</v>
      </c>
      <c r="M1637" s="268">
        <v>1.0713542461107528</v>
      </c>
      <c r="N1637" s="267">
        <v>1.044039162183219</v>
      </c>
      <c r="O1637" s="267">
        <v>1.0440391621832179</v>
      </c>
      <c r="P1637" s="267">
        <v>1.0440391621832203</v>
      </c>
      <c r="Q1637" s="267">
        <v>1.0440391621832199</v>
      </c>
      <c r="R1637" s="267">
        <v>1.0440391621832179</v>
      </c>
      <c r="S1637" s="267">
        <v>1.0440391621832188</v>
      </c>
      <c r="T1637" s="268">
        <v>1.0440391621832197</v>
      </c>
      <c r="U1637" s="267">
        <v>1.0341316751360734</v>
      </c>
      <c r="V1637" s="267">
        <v>1.0341316751360721</v>
      </c>
      <c r="W1637" s="267">
        <v>1.0341316751360727</v>
      </c>
      <c r="X1637" s="267">
        <v>1.034131675136073</v>
      </c>
      <c r="Y1637" s="267">
        <v>1.0341316751360741</v>
      </c>
      <c r="Z1637" s="267">
        <v>1.034131675136073</v>
      </c>
      <c r="AA1637" s="267">
        <v>1.0341316751360732</v>
      </c>
      <c r="BJ1637" s="275"/>
    </row>
    <row r="1638" spans="1:62" x14ac:dyDescent="0.25">
      <c r="A1638" t="str">
        <f t="shared" si="35"/>
        <v>73. Reclamewezen en marktonderzoek</v>
      </c>
      <c r="B1638" s="275">
        <v>73</v>
      </c>
      <c r="C1638" s="5" t="s">
        <v>8</v>
      </c>
      <c r="D1638" s="70">
        <v>10</v>
      </c>
      <c r="E1638" s="70">
        <v>7</v>
      </c>
      <c r="F1638" s="70">
        <v>3</v>
      </c>
      <c r="G1638" s="70">
        <v>7</v>
      </c>
      <c r="H1638" s="70">
        <v>11</v>
      </c>
      <c r="I1638" s="70">
        <v>8</v>
      </c>
      <c r="J1638" s="70">
        <v>3</v>
      </c>
      <c r="K1638" s="69">
        <v>5</v>
      </c>
      <c r="L1638" s="69">
        <v>15</v>
      </c>
      <c r="M1638" s="265">
        <v>10.69303603035922</v>
      </c>
      <c r="N1638" s="70">
        <v>11.041528530664474</v>
      </c>
      <c r="O1638" s="70">
        <v>11.414535567918044</v>
      </c>
      <c r="P1638" s="70">
        <v>11.846672181431124</v>
      </c>
      <c r="Q1638" s="70">
        <v>12.303569835244438</v>
      </c>
      <c r="R1638" s="70">
        <v>12.785632751566585</v>
      </c>
      <c r="S1638" s="70">
        <v>13.302944698455519</v>
      </c>
      <c r="T1638" s="265">
        <v>13.839494249808443</v>
      </c>
      <c r="U1638" s="70">
        <v>10.936749126921129</v>
      </c>
      <c r="V1638" s="70">
        <v>11.198925306510603</v>
      </c>
      <c r="W1638" s="70">
        <v>11.51260288562858</v>
      </c>
      <c r="X1638" s="70">
        <v>11.843153093274278</v>
      </c>
      <c r="Y1638" s="70">
        <v>12.190386678569274</v>
      </c>
      <c r="Z1638" s="70">
        <v>12.563252622674202</v>
      </c>
      <c r="AA1638" s="70">
        <v>12.945939637688671</v>
      </c>
      <c r="BJ1638" s="275"/>
    </row>
    <row r="1639" spans="1:62" x14ac:dyDescent="0.25">
      <c r="A1639" t="str">
        <f t="shared" si="35"/>
        <v>73. Reclamewezen en marktonderzoek</v>
      </c>
      <c r="B1639" s="275">
        <v>73</v>
      </c>
      <c r="C1639" s="5" t="s">
        <v>9</v>
      </c>
      <c r="D1639" s="70">
        <v>505</v>
      </c>
      <c r="E1639" s="70">
        <v>468</v>
      </c>
      <c r="F1639" s="70">
        <v>478</v>
      </c>
      <c r="G1639" s="70">
        <v>557</v>
      </c>
      <c r="H1639" s="70">
        <v>573</v>
      </c>
      <c r="I1639" s="70">
        <v>552</v>
      </c>
      <c r="J1639" s="70">
        <v>490</v>
      </c>
      <c r="K1639" s="69">
        <v>528</v>
      </c>
      <c r="L1639" s="69">
        <v>650</v>
      </c>
      <c r="M1639" s="265">
        <v>744.01834756166113</v>
      </c>
      <c r="N1639" s="70">
        <v>768.2663547205816</v>
      </c>
      <c r="O1639" s="70">
        <v>794.22007625470337</v>
      </c>
      <c r="P1639" s="70">
        <v>824.28801656595397</v>
      </c>
      <c r="Q1639" s="70">
        <v>856.07882288418182</v>
      </c>
      <c r="R1639" s="70">
        <v>889.62062087349523</v>
      </c>
      <c r="S1639" s="70">
        <v>925.6150361925354</v>
      </c>
      <c r="T1639" s="265">
        <v>962.9479984540626</v>
      </c>
      <c r="U1639" s="70">
        <v>760.97583417896135</v>
      </c>
      <c r="V1639" s="70">
        <v>779.21797676170138</v>
      </c>
      <c r="W1639" s="70">
        <v>801.04357179569274</v>
      </c>
      <c r="X1639" s="70">
        <v>824.04315943202607</v>
      </c>
      <c r="Y1639" s="70">
        <v>848.20357164943584</v>
      </c>
      <c r="Z1639" s="70">
        <v>874.1474759631717</v>
      </c>
      <c r="AA1639" s="70">
        <v>900.77472754410587</v>
      </c>
      <c r="BJ1639" s="275"/>
    </row>
    <row r="1640" spans="1:62" x14ac:dyDescent="0.25">
      <c r="A1640" t="str">
        <f t="shared" si="35"/>
        <v>73. Reclamewezen en marktonderzoek</v>
      </c>
      <c r="B1640" s="275">
        <v>73</v>
      </c>
      <c r="C1640" s="5" t="s">
        <v>10</v>
      </c>
      <c r="D1640" s="70">
        <v>1205</v>
      </c>
      <c r="E1640" s="70">
        <v>1204</v>
      </c>
      <c r="F1640" s="70">
        <v>1377</v>
      </c>
      <c r="G1640" s="70">
        <v>1496</v>
      </c>
      <c r="H1640" s="70">
        <v>1509</v>
      </c>
      <c r="I1640" s="70">
        <v>1585</v>
      </c>
      <c r="J1640" s="70">
        <v>1613</v>
      </c>
      <c r="K1640" s="69">
        <v>1696</v>
      </c>
      <c r="L1640" s="69">
        <v>1850</v>
      </c>
      <c r="M1640" s="265">
        <v>2097.5397488537978</v>
      </c>
      <c r="N1640" s="70">
        <v>2165.8998356890384</v>
      </c>
      <c r="O1640" s="70">
        <v>2239.0686798807355</v>
      </c>
      <c r="P1640" s="70">
        <v>2323.836347473482</v>
      </c>
      <c r="Q1640" s="70">
        <v>2413.4611263772968</v>
      </c>
      <c r="R1640" s="70">
        <v>2508.0223085862863</v>
      </c>
      <c r="S1640" s="70">
        <v>2609.4979201970355</v>
      </c>
      <c r="T1640" s="265">
        <v>2714.7471691472065</v>
      </c>
      <c r="U1640" s="70">
        <v>2145.3463685924271</v>
      </c>
      <c r="V1640" s="70">
        <v>2196.7746959945071</v>
      </c>
      <c r="W1640" s="70">
        <v>2258.3055080722152</v>
      </c>
      <c r="X1640" s="70">
        <v>2323.1460451806861</v>
      </c>
      <c r="Y1640" s="70">
        <v>2391.2591839773204</v>
      </c>
      <c r="Z1640" s="70">
        <v>2464.4003514187734</v>
      </c>
      <c r="AA1640" s="70">
        <v>2539.4680144364661</v>
      </c>
      <c r="BJ1640" s="275"/>
    </row>
    <row r="1641" spans="1:62" x14ac:dyDescent="0.25">
      <c r="A1641" t="str">
        <f t="shared" si="35"/>
        <v>73. Reclamewezen en marktonderzoek</v>
      </c>
      <c r="B1641" s="275">
        <v>73</v>
      </c>
      <c r="C1641" s="5" t="s">
        <v>11</v>
      </c>
      <c r="D1641" s="70">
        <v>1006</v>
      </c>
      <c r="E1641" s="70">
        <v>1038</v>
      </c>
      <c r="F1641" s="70">
        <v>1062</v>
      </c>
      <c r="G1641" s="70">
        <v>1141</v>
      </c>
      <c r="H1641" s="70">
        <v>1142</v>
      </c>
      <c r="I1641" s="70">
        <v>1201</v>
      </c>
      <c r="J1641" s="70">
        <v>1237</v>
      </c>
      <c r="K1641" s="69">
        <v>1385</v>
      </c>
      <c r="L1641" s="69">
        <v>1461</v>
      </c>
      <c r="M1641" s="265">
        <v>1495.1082731854137</v>
      </c>
      <c r="N1641" s="70">
        <v>1589.5393651921624</v>
      </c>
      <c r="O1641" s="70">
        <v>1683.0390651755645</v>
      </c>
      <c r="P1641" s="70">
        <v>1781.5883947907694</v>
      </c>
      <c r="Q1641" s="70">
        <v>1884.6198085075898</v>
      </c>
      <c r="R1641" s="70">
        <v>1998.8222616652502</v>
      </c>
      <c r="S1641" s="70">
        <v>2071.904582296776</v>
      </c>
      <c r="T1641" s="265">
        <v>2150.8658419755543</v>
      </c>
      <c r="U1641" s="70">
        <v>1574.4553135186231</v>
      </c>
      <c r="V1641" s="70">
        <v>1651.2479782196147</v>
      </c>
      <c r="W1641" s="70">
        <v>1731.348633671133</v>
      </c>
      <c r="X1641" s="70">
        <v>1814.0947069553663</v>
      </c>
      <c r="Y1641" s="70">
        <v>1905.7653809465321</v>
      </c>
      <c r="Z1641" s="70">
        <v>1956.6991570289499</v>
      </c>
      <c r="AA1641" s="70">
        <v>2011.993997495058</v>
      </c>
      <c r="BJ1641" s="275"/>
    </row>
    <row r="1642" spans="1:62" x14ac:dyDescent="0.25">
      <c r="A1642" t="str">
        <f t="shared" si="35"/>
        <v>73. Reclamewezen en marktonderzoek</v>
      </c>
      <c r="B1642" s="275">
        <v>73</v>
      </c>
      <c r="C1642" s="5" t="s">
        <v>12</v>
      </c>
      <c r="D1642" s="70">
        <v>826</v>
      </c>
      <c r="E1642" s="70">
        <v>809</v>
      </c>
      <c r="F1642" s="70">
        <v>904</v>
      </c>
      <c r="G1642" s="70">
        <v>958</v>
      </c>
      <c r="H1642" s="70">
        <v>957</v>
      </c>
      <c r="I1642" s="70">
        <v>962</v>
      </c>
      <c r="J1642" s="70">
        <v>941</v>
      </c>
      <c r="K1642" s="69">
        <v>953</v>
      </c>
      <c r="L1642" s="69">
        <v>1010</v>
      </c>
      <c r="M1642" s="265">
        <v>1055.3705457779392</v>
      </c>
      <c r="N1642" s="70">
        <v>1155.1866941810138</v>
      </c>
      <c r="O1642" s="70">
        <v>1265.0387873291131</v>
      </c>
      <c r="P1642" s="70">
        <v>1327.3153039364365</v>
      </c>
      <c r="Q1642" s="70">
        <v>1376.6349750779968</v>
      </c>
      <c r="R1642" s="70">
        <v>1408.7736758353929</v>
      </c>
      <c r="S1642" s="70">
        <v>1497.7518715857682</v>
      </c>
      <c r="T1642" s="265">
        <v>1585.8524582773841</v>
      </c>
      <c r="U1642" s="70">
        <v>1144.2244643871609</v>
      </c>
      <c r="V1642" s="70">
        <v>1241.1433478691661</v>
      </c>
      <c r="W1642" s="70">
        <v>1289.8857809359595</v>
      </c>
      <c r="X1642" s="70">
        <v>1325.1193744356578</v>
      </c>
      <c r="Y1642" s="70">
        <v>1343.1870119152773</v>
      </c>
      <c r="Z1642" s="70">
        <v>1414.4714238344316</v>
      </c>
      <c r="AA1642" s="70">
        <v>1483.4610158838261</v>
      </c>
      <c r="BJ1642" s="275"/>
    </row>
    <row r="1643" spans="1:62" x14ac:dyDescent="0.25">
      <c r="A1643" t="str">
        <f t="shared" si="35"/>
        <v>73. Reclamewezen en marktonderzoek</v>
      </c>
      <c r="B1643" s="275">
        <v>73</v>
      </c>
      <c r="C1643" s="5" t="s">
        <v>13</v>
      </c>
      <c r="D1643" s="70">
        <v>766</v>
      </c>
      <c r="E1643" s="70">
        <v>737</v>
      </c>
      <c r="F1643" s="70">
        <v>763</v>
      </c>
      <c r="G1643" s="70">
        <v>778</v>
      </c>
      <c r="H1643" s="70">
        <v>803</v>
      </c>
      <c r="I1643" s="70">
        <v>727</v>
      </c>
      <c r="J1643" s="70">
        <v>736</v>
      </c>
      <c r="K1643" s="69">
        <v>834</v>
      </c>
      <c r="L1643" s="69">
        <v>863</v>
      </c>
      <c r="M1643" s="265">
        <v>914.06156820654837</v>
      </c>
      <c r="N1643" s="70">
        <v>925.71173802502199</v>
      </c>
      <c r="O1643" s="70">
        <v>901.25570355865113</v>
      </c>
      <c r="P1643" s="70">
        <v>908.71514701970102</v>
      </c>
      <c r="Q1643" s="70">
        <v>951.67784040299568</v>
      </c>
      <c r="R1643" s="70">
        <v>994.42847706027726</v>
      </c>
      <c r="S1643" s="70">
        <v>1088.4807706737256</v>
      </c>
      <c r="T1643" s="265">
        <v>1191.9894862885096</v>
      </c>
      <c r="U1643" s="70">
        <v>916.92712784364187</v>
      </c>
      <c r="V1643" s="70">
        <v>884.23179779542409</v>
      </c>
      <c r="W1643" s="70">
        <v>883.08990605744907</v>
      </c>
      <c r="X1643" s="70">
        <v>916.06472839152241</v>
      </c>
      <c r="Y1643" s="70">
        <v>948.13200841078401</v>
      </c>
      <c r="Z1643" s="70">
        <v>1027.9572836595171</v>
      </c>
      <c r="AA1643" s="70">
        <v>1115.0280248473796</v>
      </c>
      <c r="BJ1643" s="275"/>
    </row>
    <row r="1644" spans="1:62" x14ac:dyDescent="0.25">
      <c r="A1644" t="str">
        <f t="shared" si="35"/>
        <v>73. Reclamewezen en marktonderzoek</v>
      </c>
      <c r="B1644" s="275">
        <v>73</v>
      </c>
      <c r="C1644" s="5" t="s">
        <v>14</v>
      </c>
      <c r="D1644" s="70">
        <v>574</v>
      </c>
      <c r="E1644" s="70">
        <v>583</v>
      </c>
      <c r="F1644" s="70">
        <v>598</v>
      </c>
      <c r="G1644" s="70">
        <v>659</v>
      </c>
      <c r="H1644" s="70">
        <v>693</v>
      </c>
      <c r="I1644" s="70">
        <v>635</v>
      </c>
      <c r="J1644" s="70">
        <v>651</v>
      </c>
      <c r="K1644" s="69">
        <v>664</v>
      </c>
      <c r="L1644" s="69">
        <v>695</v>
      </c>
      <c r="M1644" s="265">
        <v>713.46211053527338</v>
      </c>
      <c r="N1644" s="70">
        <v>709.90763032087648</v>
      </c>
      <c r="O1644" s="70">
        <v>740.11041180887094</v>
      </c>
      <c r="P1644" s="70">
        <v>798.10553835833127</v>
      </c>
      <c r="Q1644" s="70">
        <v>813.16631313642108</v>
      </c>
      <c r="R1644" s="70">
        <v>861.2793457684985</v>
      </c>
      <c r="S1644" s="70">
        <v>872.25677988055099</v>
      </c>
      <c r="T1644" s="265">
        <v>849.21295209265304</v>
      </c>
      <c r="U1644" s="70">
        <v>703.1709092218648</v>
      </c>
      <c r="V1644" s="70">
        <v>726.13039497761281</v>
      </c>
      <c r="W1644" s="70">
        <v>775.59942431278569</v>
      </c>
      <c r="X1644" s="70">
        <v>782.73649564542961</v>
      </c>
      <c r="Y1644" s="70">
        <v>821.18174885765461</v>
      </c>
      <c r="Z1644" s="70">
        <v>823.75613263670516</v>
      </c>
      <c r="AA1644" s="70">
        <v>794.38304745038329</v>
      </c>
      <c r="BJ1644" s="275"/>
    </row>
    <row r="1645" spans="1:62" x14ac:dyDescent="0.25">
      <c r="A1645" t="str">
        <f t="shared" si="35"/>
        <v>73. Reclamewezen en marktonderzoek</v>
      </c>
      <c r="B1645" s="275">
        <v>73</v>
      </c>
      <c r="C1645" s="5" t="s">
        <v>15</v>
      </c>
      <c r="D1645" s="70">
        <v>399</v>
      </c>
      <c r="E1645" s="70">
        <v>405</v>
      </c>
      <c r="F1645" s="70">
        <v>458</v>
      </c>
      <c r="G1645" s="70">
        <v>540</v>
      </c>
      <c r="H1645" s="70">
        <v>559</v>
      </c>
      <c r="I1645" s="70">
        <v>485</v>
      </c>
      <c r="J1645" s="70">
        <v>477</v>
      </c>
      <c r="K1645" s="69">
        <v>509</v>
      </c>
      <c r="L1645" s="69">
        <v>563</v>
      </c>
      <c r="M1645" s="265">
        <v>581.42269364735944</v>
      </c>
      <c r="N1645" s="70">
        <v>600.9879491224948</v>
      </c>
      <c r="O1645" s="70">
        <v>627.32132242964781</v>
      </c>
      <c r="P1645" s="70">
        <v>615.73420168387929</v>
      </c>
      <c r="Q1645" s="70">
        <v>637.19484395996278</v>
      </c>
      <c r="R1645" s="70">
        <v>653.99912750845931</v>
      </c>
      <c r="S1645" s="70">
        <v>650.33471314474616</v>
      </c>
      <c r="T1645" s="265">
        <v>678.35817969770062</v>
      </c>
      <c r="U1645" s="70">
        <v>595.28482941482901</v>
      </c>
      <c r="V1645" s="70">
        <v>615.47178956773416</v>
      </c>
      <c r="W1645" s="70">
        <v>598.3708537319967</v>
      </c>
      <c r="X1645" s="70">
        <v>613.35012425789421</v>
      </c>
      <c r="Y1645" s="70">
        <v>623.55163852162082</v>
      </c>
      <c r="Z1645" s="70">
        <v>614.17373940375637</v>
      </c>
      <c r="AA1645" s="70">
        <v>634.55960807385384</v>
      </c>
      <c r="BJ1645" s="275"/>
    </row>
    <row r="1646" spans="1:62" x14ac:dyDescent="0.25">
      <c r="A1646" t="str">
        <f t="shared" si="35"/>
        <v>73. Reclamewezen en marktonderzoek</v>
      </c>
      <c r="B1646" s="275">
        <v>73</v>
      </c>
      <c r="C1646" s="5" t="s">
        <v>16</v>
      </c>
      <c r="D1646" s="70">
        <v>257</v>
      </c>
      <c r="E1646" s="70">
        <v>266</v>
      </c>
      <c r="F1646" s="70">
        <v>281</v>
      </c>
      <c r="G1646" s="70">
        <v>339</v>
      </c>
      <c r="H1646" s="70">
        <v>392</v>
      </c>
      <c r="I1646" s="70">
        <v>333</v>
      </c>
      <c r="J1646" s="70">
        <v>360</v>
      </c>
      <c r="K1646" s="69">
        <v>420</v>
      </c>
      <c r="L1646" s="69">
        <v>463</v>
      </c>
      <c r="M1646" s="265">
        <v>462.23028865577919</v>
      </c>
      <c r="N1646" s="70">
        <v>475.89112182698432</v>
      </c>
      <c r="O1646" s="70">
        <v>463.03201572276737</v>
      </c>
      <c r="P1646" s="70">
        <v>483.76936653590167</v>
      </c>
      <c r="Q1646" s="70">
        <v>509.44414285687111</v>
      </c>
      <c r="R1646" s="70">
        <v>526.98946534510537</v>
      </c>
      <c r="S1646" s="70">
        <v>544.40517440346161</v>
      </c>
      <c r="T1646" s="265">
        <v>568.24608291270431</v>
      </c>
      <c r="U1646" s="70">
        <v>471.37511773812122</v>
      </c>
      <c r="V1646" s="70">
        <v>454.28575939407335</v>
      </c>
      <c r="W1646" s="70">
        <v>470.12735052208723</v>
      </c>
      <c r="X1646" s="70">
        <v>490.38003255304386</v>
      </c>
      <c r="Y1646" s="70">
        <v>502.45501985829929</v>
      </c>
      <c r="Z1646" s="70">
        <v>514.13426802531626</v>
      </c>
      <c r="AA1646" s="70">
        <v>531.55695981034319</v>
      </c>
      <c r="BJ1646" s="275"/>
    </row>
    <row r="1647" spans="1:62" x14ac:dyDescent="0.25">
      <c r="A1647" t="str">
        <f t="shared" si="35"/>
        <v>73. Reclamewezen en marktonderzoek</v>
      </c>
      <c r="B1647" s="275">
        <v>73</v>
      </c>
      <c r="C1647" s="5" t="s">
        <v>17</v>
      </c>
      <c r="D1647" s="70">
        <v>96</v>
      </c>
      <c r="E1647" s="70">
        <v>107</v>
      </c>
      <c r="F1647" s="70">
        <v>116</v>
      </c>
      <c r="G1647" s="70">
        <v>185</v>
      </c>
      <c r="H1647" s="70">
        <v>205</v>
      </c>
      <c r="I1647" s="70">
        <v>147</v>
      </c>
      <c r="J1647" s="70">
        <v>165</v>
      </c>
      <c r="K1647" s="69">
        <v>189</v>
      </c>
      <c r="L1647" s="69">
        <v>199</v>
      </c>
      <c r="M1647" s="265">
        <v>233.66377348934424</v>
      </c>
      <c r="N1647" s="70">
        <v>254.03791739826886</v>
      </c>
      <c r="O1647" s="70">
        <v>287.63392268556765</v>
      </c>
      <c r="P1647" s="70">
        <v>316.30981446327036</v>
      </c>
      <c r="Q1647" s="70">
        <v>329.64778041318215</v>
      </c>
      <c r="R1647" s="70">
        <v>329.14769790818519</v>
      </c>
      <c r="S1647" s="70">
        <v>336.729783932553</v>
      </c>
      <c r="T1647" s="265">
        <v>327.93446595073544</v>
      </c>
      <c r="U1647" s="70">
        <v>251.62720574369433</v>
      </c>
      <c r="V1647" s="70">
        <v>282.20077782471213</v>
      </c>
      <c r="W1647" s="70">
        <v>307.39006085188839</v>
      </c>
      <c r="X1647" s="70">
        <v>317.3119007385888</v>
      </c>
      <c r="Y1647" s="70">
        <v>313.82394519114024</v>
      </c>
      <c r="Z1647" s="70">
        <v>318.00638407632522</v>
      </c>
      <c r="AA1647" s="70">
        <v>306.76119550934118</v>
      </c>
      <c r="BJ1647" s="275"/>
    </row>
    <row r="1648" spans="1:62" x14ac:dyDescent="0.25">
      <c r="A1648" t="str">
        <f t="shared" si="35"/>
        <v>73. Reclamewezen en marktonderzoek</v>
      </c>
      <c r="B1648" s="275">
        <v>73</v>
      </c>
      <c r="C1648" s="5" t="s">
        <v>156</v>
      </c>
      <c r="D1648" s="70">
        <v>39</v>
      </c>
      <c r="E1648" s="70">
        <v>36</v>
      </c>
      <c r="F1648" s="70">
        <v>36</v>
      </c>
      <c r="G1648" s="70">
        <v>99</v>
      </c>
      <c r="H1648" s="70">
        <v>149</v>
      </c>
      <c r="I1648" s="70">
        <v>61</v>
      </c>
      <c r="J1648" s="70">
        <v>47</v>
      </c>
      <c r="K1648" s="69">
        <v>50</v>
      </c>
      <c r="L1648" s="69">
        <v>49</v>
      </c>
      <c r="M1648" s="265">
        <v>68.277110150386008</v>
      </c>
      <c r="N1648" s="70">
        <v>88.242667389142781</v>
      </c>
      <c r="O1648" s="70">
        <v>117.68810733310679</v>
      </c>
      <c r="P1648" s="70">
        <v>140.38356414485514</v>
      </c>
      <c r="Q1648" s="70">
        <v>167.43969757235374</v>
      </c>
      <c r="R1648" s="70">
        <v>206.06346932826119</v>
      </c>
      <c r="S1648" s="70">
        <v>237.21640968477524</v>
      </c>
      <c r="T1648" s="265">
        <v>281.2164926837425</v>
      </c>
      <c r="U1648" s="70">
        <v>87.405282053581786</v>
      </c>
      <c r="V1648" s="70">
        <v>115.46508534192225</v>
      </c>
      <c r="W1648" s="70">
        <v>136.42482892386775</v>
      </c>
      <c r="X1648" s="70">
        <v>161.17387057538772</v>
      </c>
      <c r="Y1648" s="70">
        <v>196.47000819190708</v>
      </c>
      <c r="Z1648" s="70">
        <v>224.02631512552352</v>
      </c>
      <c r="AA1648" s="70">
        <v>263.05959406404168</v>
      </c>
      <c r="BJ1648" s="275"/>
    </row>
    <row r="1649" spans="1:62" x14ac:dyDescent="0.25">
      <c r="A1649" t="str">
        <f t="shared" si="35"/>
        <v>73. Reclamewezen en marktonderzoek</v>
      </c>
      <c r="B1649" s="275">
        <v>73</v>
      </c>
      <c r="C1649" s="5" t="s">
        <v>6</v>
      </c>
      <c r="D1649" s="70">
        <v>392</v>
      </c>
      <c r="E1649" s="70">
        <v>409</v>
      </c>
      <c r="F1649" s="70">
        <v>433</v>
      </c>
      <c r="G1649" s="70">
        <v>623</v>
      </c>
      <c r="H1649" s="70">
        <v>746</v>
      </c>
      <c r="I1649" s="70">
        <v>541</v>
      </c>
      <c r="J1649" s="70">
        <v>572</v>
      </c>
      <c r="K1649" s="69">
        <v>659</v>
      </c>
      <c r="L1649" s="69">
        <v>711</v>
      </c>
      <c r="M1649" s="265">
        <v>764.17117229550934</v>
      </c>
      <c r="N1649" s="70">
        <v>818.17170661439593</v>
      </c>
      <c r="O1649" s="70">
        <v>868.35404574144184</v>
      </c>
      <c r="P1649" s="70">
        <v>940.46274514402717</v>
      </c>
      <c r="Q1649" s="70">
        <v>1006.5316208424069</v>
      </c>
      <c r="R1649" s="70">
        <v>1062.2006325815516</v>
      </c>
      <c r="S1649" s="70">
        <v>1118.3513680207898</v>
      </c>
      <c r="T1649" s="265">
        <v>1177.3970415471822</v>
      </c>
      <c r="U1649" s="70">
        <v>810.40760553539735</v>
      </c>
      <c r="V1649" s="70">
        <v>851.95162256070785</v>
      </c>
      <c r="W1649" s="70">
        <v>913.94224029784334</v>
      </c>
      <c r="X1649" s="70">
        <v>968.86580386702042</v>
      </c>
      <c r="Y1649" s="70">
        <v>1012.7489732413467</v>
      </c>
      <c r="Z1649" s="70">
        <v>1056.1669672271651</v>
      </c>
      <c r="AA1649" s="70">
        <v>1101.377749383726</v>
      </c>
      <c r="BJ1649" s="275"/>
    </row>
    <row r="1650" spans="1:62" x14ac:dyDescent="0.25">
      <c r="A1650" t="str">
        <f t="shared" si="35"/>
        <v>73. Reclamewezen en marktonderzoek</v>
      </c>
      <c r="B1650" s="275">
        <v>73</v>
      </c>
      <c r="C1650" s="5" t="s">
        <v>157</v>
      </c>
      <c r="D1650" s="267">
        <v>1.0442269602901051</v>
      </c>
      <c r="E1650" s="266"/>
      <c r="F1650" s="266"/>
      <c r="G1650" s="266"/>
      <c r="H1650" s="266"/>
      <c r="I1650" s="266"/>
      <c r="J1650" s="266"/>
      <c r="K1650" s="334"/>
      <c r="L1650" s="334"/>
      <c r="M1650" s="269"/>
      <c r="N1650" s="266"/>
      <c r="O1650" s="266"/>
      <c r="P1650" s="266"/>
      <c r="Q1650" s="266"/>
      <c r="R1650" s="266"/>
      <c r="S1650" s="266"/>
      <c r="T1650" s="269"/>
      <c r="U1650" s="266"/>
      <c r="V1650" s="266"/>
      <c r="W1650" s="266"/>
      <c r="X1650" s="266"/>
      <c r="Y1650" s="266"/>
      <c r="Z1650" s="266"/>
      <c r="AA1650" s="266"/>
      <c r="BJ1650" s="275"/>
    </row>
    <row r="1651" spans="1:62" x14ac:dyDescent="0.25">
      <c r="A1651" t="str">
        <f t="shared" si="35"/>
        <v>73. Reclamewezen en marktonderzoek</v>
      </c>
      <c r="B1651" s="275">
        <v>73</v>
      </c>
      <c r="C1651" s="5" t="s">
        <v>158</v>
      </c>
      <c r="D1651" s="266"/>
      <c r="E1651" s="267">
        <v>2.4137059240600667E-2</v>
      </c>
      <c r="F1651" s="267">
        <v>-1.4635636462721258E-2</v>
      </c>
      <c r="G1651" s="267">
        <v>-3.4091259815447805E-2</v>
      </c>
      <c r="H1651" s="267">
        <v>4.80322714904724E-3</v>
      </c>
      <c r="I1651" s="267">
        <v>4.3349001380573793E-2</v>
      </c>
      <c r="J1651" s="267">
        <v>2.0321365449712081E-2</v>
      </c>
      <c r="K1651" s="333">
        <v>-1.6056162712090316E-2</v>
      </c>
      <c r="L1651" s="333">
        <v>-1.832617145179527E-2</v>
      </c>
      <c r="M1651" s="268">
        <v>-1.3563642910323859E-2</v>
      </c>
      <c r="N1651" s="267">
        <v>9.3899053443036173E-5</v>
      </c>
      <c r="O1651" s="267">
        <v>9.3899053443591285E-5</v>
      </c>
      <c r="P1651" s="267">
        <v>9.389905344237004E-5</v>
      </c>
      <c r="Q1651" s="267">
        <v>9.3899053442592084E-5</v>
      </c>
      <c r="R1651" s="267">
        <v>9.3899053443591285E-5</v>
      </c>
      <c r="S1651" s="267">
        <v>9.3899053443147196E-5</v>
      </c>
      <c r="T1651" s="268">
        <v>9.3899053442703106E-5</v>
      </c>
      <c r="U1651" s="267">
        <v>5.0476425770158428E-3</v>
      </c>
      <c r="V1651" s="267">
        <v>5.047642577016509E-3</v>
      </c>
      <c r="W1651" s="267">
        <v>5.0476425770161759E-3</v>
      </c>
      <c r="X1651" s="267">
        <v>5.0476425770160649E-3</v>
      </c>
      <c r="Y1651" s="267">
        <v>5.0476425770155098E-3</v>
      </c>
      <c r="Z1651" s="267">
        <v>5.0476425770160649E-3</v>
      </c>
      <c r="AA1651" s="267">
        <v>5.0476425770159539E-3</v>
      </c>
      <c r="BJ1651" s="275"/>
    </row>
    <row r="1652" spans="1:62" x14ac:dyDescent="0.25">
      <c r="A1652" t="str">
        <f t="shared" si="35"/>
        <v>73. Reclamewezen en marktonderzoek</v>
      </c>
      <c r="B1652" s="275">
        <v>73</v>
      </c>
      <c r="C1652" s="5" t="s">
        <v>159</v>
      </c>
      <c r="D1652" s="270"/>
      <c r="E1652" s="70">
        <v>5.6463413526399258</v>
      </c>
      <c r="F1652" s="70">
        <v>3.681030076924694</v>
      </c>
      <c r="G1652" s="70">
        <v>1.5192174486238321</v>
      </c>
      <c r="H1652" s="70">
        <v>3.8171021222070731</v>
      </c>
      <c r="I1652" s="70">
        <v>6.4223068514436212</v>
      </c>
      <c r="J1652" s="70">
        <v>4.4865475317848311</v>
      </c>
      <c r="K1652" s="69">
        <v>1.5733227399339045</v>
      </c>
      <c r="L1652" s="69">
        <v>2.6108545228579825</v>
      </c>
      <c r="M1652" s="265">
        <v>7.9040014966960195</v>
      </c>
      <c r="N1652" s="70">
        <v>5.7805587741836186</v>
      </c>
      <c r="O1652" s="70">
        <v>5.9689506747306051</v>
      </c>
      <c r="P1652" s="70">
        <v>6.1705949127100208</v>
      </c>
      <c r="Q1652" s="70">
        <v>6.4042040659754607</v>
      </c>
      <c r="R1652" s="70">
        <v>6.6511988141607299</v>
      </c>
      <c r="S1652" s="70">
        <v>6.9117976761436966</v>
      </c>
      <c r="T1652" s="265">
        <v>7.1914518459312751</v>
      </c>
      <c r="U1652" s="70">
        <v>5.8335293321663411</v>
      </c>
      <c r="V1652" s="70">
        <v>5.9664857248494485</v>
      </c>
      <c r="W1652" s="70">
        <v>6.1095145549673147</v>
      </c>
      <c r="X1652" s="70">
        <v>6.2806397015984867</v>
      </c>
      <c r="Y1652" s="70">
        <v>6.4609696216118593</v>
      </c>
      <c r="Z1652" s="70">
        <v>6.6504010701902354</v>
      </c>
      <c r="AA1652" s="70">
        <v>6.8538161167426326</v>
      </c>
      <c r="BJ1652" s="275"/>
    </row>
    <row r="1653" spans="1:62" x14ac:dyDescent="0.25">
      <c r="A1653" t="str">
        <f t="shared" si="35"/>
        <v>73. Reclamewezen en marktonderzoek</v>
      </c>
      <c r="B1653" s="275">
        <v>73</v>
      </c>
      <c r="C1653" s="5" t="s">
        <v>160</v>
      </c>
      <c r="D1653" s="270"/>
      <c r="E1653" s="70">
        <v>212.08690166317464</v>
      </c>
      <c r="F1653" s="70">
        <v>178.40223975414381</v>
      </c>
      <c r="G1653" s="70">
        <v>172.91446546150087</v>
      </c>
      <c r="H1653" s="70">
        <v>223.15660844854588</v>
      </c>
      <c r="I1653" s="70">
        <v>251.65358077293544</v>
      </c>
      <c r="J1653" s="70">
        <v>229.71941963747386</v>
      </c>
      <c r="K1653" s="69">
        <v>186.09261196586573</v>
      </c>
      <c r="L1653" s="69">
        <v>199.32571929967477</v>
      </c>
      <c r="M1653" s="265">
        <v>248.47768435648027</v>
      </c>
      <c r="N1653" s="70">
        <v>294.57985583572275</v>
      </c>
      <c r="O1653" s="70">
        <v>304.18039119427681</v>
      </c>
      <c r="P1653" s="70">
        <v>314.45627158483097</v>
      </c>
      <c r="Q1653" s="70">
        <v>326.36109832894749</v>
      </c>
      <c r="R1653" s="70">
        <v>338.94806096611478</v>
      </c>
      <c r="S1653" s="70">
        <v>352.22829531590509</v>
      </c>
      <c r="T1653" s="265">
        <v>366.47959665857115</v>
      </c>
      <c r="U1653" s="70">
        <v>298.26553190637571</v>
      </c>
      <c r="V1653" s="70">
        <v>305.06352792660891</v>
      </c>
      <c r="W1653" s="70">
        <v>312.37652279882445</v>
      </c>
      <c r="X1653" s="70">
        <v>321.12606873854611</v>
      </c>
      <c r="Y1653" s="70">
        <v>330.34625028710582</v>
      </c>
      <c r="Z1653" s="70">
        <v>340.03178858696094</v>
      </c>
      <c r="AA1653" s="70">
        <v>350.43230148455871</v>
      </c>
      <c r="BJ1653" s="275"/>
    </row>
    <row r="1654" spans="1:62" x14ac:dyDescent="0.25">
      <c r="A1654" t="str">
        <f t="shared" si="35"/>
        <v>73. Reclamewezen en marktonderzoek</v>
      </c>
      <c r="B1654" s="275">
        <v>73</v>
      </c>
      <c r="C1654" s="5" t="s">
        <v>161</v>
      </c>
      <c r="D1654" s="270"/>
      <c r="E1654" s="70">
        <v>415.55620522486021</v>
      </c>
      <c r="F1654" s="70">
        <v>368.52901967671215</v>
      </c>
      <c r="G1654" s="70">
        <v>394.69171635661166</v>
      </c>
      <c r="H1654" s="70">
        <v>486.9870295282899</v>
      </c>
      <c r="I1654" s="70">
        <v>549.38444200400284</v>
      </c>
      <c r="J1654" s="70">
        <v>540.5551006787058</v>
      </c>
      <c r="K1654" s="69">
        <v>491.42738612532975</v>
      </c>
      <c r="L1654" s="69">
        <v>512.86478735263665</v>
      </c>
      <c r="M1654" s="265">
        <v>568.24455551538824</v>
      </c>
      <c r="N1654" s="70">
        <v>672.92590863430758</v>
      </c>
      <c r="O1654" s="70">
        <v>694.85697028549419</v>
      </c>
      <c r="P1654" s="70">
        <v>718.33076189698568</v>
      </c>
      <c r="Q1654" s="70">
        <v>745.5256504652865</v>
      </c>
      <c r="R1654" s="70">
        <v>774.278781753006</v>
      </c>
      <c r="S1654" s="70">
        <v>804.61559396087409</v>
      </c>
      <c r="T1654" s="265">
        <v>837.17067101469286</v>
      </c>
      <c r="U1654" s="70">
        <v>683.31658258062862</v>
      </c>
      <c r="V1654" s="70">
        <v>698.89056922015993</v>
      </c>
      <c r="W1654" s="70">
        <v>715.64440139303235</v>
      </c>
      <c r="X1654" s="70">
        <v>735.68932509725551</v>
      </c>
      <c r="Y1654" s="70">
        <v>756.81245959511739</v>
      </c>
      <c r="Z1654" s="70">
        <v>779.00171119656727</v>
      </c>
      <c r="AA1654" s="70">
        <v>802.82894622720801</v>
      </c>
      <c r="BJ1654" s="275"/>
    </row>
    <row r="1655" spans="1:62" x14ac:dyDescent="0.25">
      <c r="A1655" t="str">
        <f t="shared" si="35"/>
        <v>73. Reclamewezen en marktonderzoek</v>
      </c>
      <c r="B1655" s="275">
        <v>73</v>
      </c>
      <c r="C1655" s="5" t="s">
        <v>162</v>
      </c>
      <c r="D1655" s="270"/>
      <c r="E1655" s="70">
        <v>281.004204480287</v>
      </c>
      <c r="F1655" s="70">
        <v>249.69664986247463</v>
      </c>
      <c r="G1655" s="70">
        <v>234.80811080667615</v>
      </c>
      <c r="H1655" s="70">
        <v>296.65361379825674</v>
      </c>
      <c r="I1655" s="70">
        <v>340.93288237363834</v>
      </c>
      <c r="J1655" s="70">
        <v>330.89056207605404</v>
      </c>
      <c r="K1655" s="69">
        <v>295.81001122594773</v>
      </c>
      <c r="L1655" s="69">
        <v>328.05803106279853</v>
      </c>
      <c r="M1655" s="265">
        <v>353.01782559457615</v>
      </c>
      <c r="N1655" s="70">
        <v>381.67882747789787</v>
      </c>
      <c r="O1655" s="70">
        <v>405.78567587209767</v>
      </c>
      <c r="P1655" s="70">
        <v>429.65475378386941</v>
      </c>
      <c r="Q1655" s="70">
        <v>454.81292677432822</v>
      </c>
      <c r="R1655" s="70">
        <v>481.11530894030005</v>
      </c>
      <c r="S1655" s="70">
        <v>510.26949074644176</v>
      </c>
      <c r="T1655" s="265">
        <v>528.92631644146218</v>
      </c>
      <c r="U1655" s="70">
        <v>389.08521040323023</v>
      </c>
      <c r="V1655" s="70">
        <v>409.73439042358137</v>
      </c>
      <c r="W1655" s="70">
        <v>429.71882274763675</v>
      </c>
      <c r="X1655" s="70">
        <v>450.56412267590855</v>
      </c>
      <c r="Y1655" s="70">
        <v>472.09786301515612</v>
      </c>
      <c r="Z1655" s="70">
        <v>495.95413089712571</v>
      </c>
      <c r="AA1655" s="70">
        <v>509.20907660178409</v>
      </c>
      <c r="BJ1655" s="275"/>
    </row>
    <row r="1656" spans="1:62" x14ac:dyDescent="0.25">
      <c r="A1656" t="str">
        <f t="shared" si="35"/>
        <v>73. Reclamewezen en marktonderzoek</v>
      </c>
      <c r="B1656" s="275">
        <v>73</v>
      </c>
      <c r="C1656" s="5" t="s">
        <v>163</v>
      </c>
      <c r="D1656" s="270"/>
      <c r="E1656" s="70">
        <v>202.5242429288727</v>
      </c>
      <c r="F1656" s="70">
        <v>166.98895761361305</v>
      </c>
      <c r="G1656" s="70">
        <v>169.01040781510082</v>
      </c>
      <c r="H1656" s="70">
        <v>216.36708077621921</v>
      </c>
      <c r="I1656" s="70">
        <v>253.02953381310093</v>
      </c>
      <c r="J1656" s="70">
        <v>232.19894143221546</v>
      </c>
      <c r="K1656" s="69">
        <v>192.898895571173</v>
      </c>
      <c r="L1656" s="69">
        <v>193.19549939617048</v>
      </c>
      <c r="M1656" s="265">
        <v>209.56089295609095</v>
      </c>
      <c r="N1656" s="70">
        <v>233.38841501408973</v>
      </c>
      <c r="O1656" s="70">
        <v>255.46211487410753</v>
      </c>
      <c r="P1656" s="70">
        <v>279.75519942946147</v>
      </c>
      <c r="Q1656" s="70">
        <v>293.52725092524042</v>
      </c>
      <c r="R1656" s="70">
        <v>304.43397929926522</v>
      </c>
      <c r="S1656" s="70">
        <v>311.54124646754792</v>
      </c>
      <c r="T1656" s="265">
        <v>331.21820273667078</v>
      </c>
      <c r="U1656" s="70">
        <v>238.61645002020671</v>
      </c>
      <c r="V1656" s="70">
        <v>258.70608272195045</v>
      </c>
      <c r="W1656" s="70">
        <v>280.61918235213835</v>
      </c>
      <c r="X1656" s="70">
        <v>291.63971574704408</v>
      </c>
      <c r="Y1656" s="70">
        <v>299.60593674495436</v>
      </c>
      <c r="Z1656" s="70">
        <v>303.69098112380965</v>
      </c>
      <c r="AA1656" s="70">
        <v>319.80819548228726</v>
      </c>
      <c r="BJ1656" s="275"/>
    </row>
    <row r="1657" spans="1:62" x14ac:dyDescent="0.25">
      <c r="A1657" t="str">
        <f t="shared" si="35"/>
        <v>73. Reclamewezen en marktonderzoek</v>
      </c>
      <c r="B1657" s="275">
        <v>73</v>
      </c>
      <c r="C1657" s="5" t="s">
        <v>164</v>
      </c>
      <c r="D1657" s="270"/>
      <c r="E1657" s="70">
        <v>169.84333036007007</v>
      </c>
      <c r="F1657" s="70">
        <v>134.83775365225441</v>
      </c>
      <c r="G1657" s="70">
        <v>124.74994016432569</v>
      </c>
      <c r="H1657" s="70">
        <v>157.46234001675904</v>
      </c>
      <c r="I1657" s="70">
        <v>193.47444055554757</v>
      </c>
      <c r="J1657" s="70">
        <v>158.42194514636202</v>
      </c>
      <c r="K1657" s="69">
        <v>133.60929144309563</v>
      </c>
      <c r="L1657" s="69">
        <v>149.50647176481129</v>
      </c>
      <c r="M1657" s="265">
        <v>158.81520018048903</v>
      </c>
      <c r="N1657" s="70">
        <v>180.69573565284276</v>
      </c>
      <c r="O1657" s="70">
        <v>182.99879277618351</v>
      </c>
      <c r="P1657" s="70">
        <v>178.16421566151087</v>
      </c>
      <c r="Q1657" s="70">
        <v>179.63883145396784</v>
      </c>
      <c r="R1657" s="70">
        <v>188.13188679788161</v>
      </c>
      <c r="S1657" s="70">
        <v>196.58302182981515</v>
      </c>
      <c r="T1657" s="265">
        <v>215.17569542582231</v>
      </c>
      <c r="U1657" s="70">
        <v>185.22376222649277</v>
      </c>
      <c r="V1657" s="70">
        <v>185.80443398354825</v>
      </c>
      <c r="W1657" s="70">
        <v>179.17911217874874</v>
      </c>
      <c r="X1657" s="70">
        <v>178.94772132815413</v>
      </c>
      <c r="Y1657" s="70">
        <v>185.62967893791398</v>
      </c>
      <c r="Z1657" s="70">
        <v>192.12773383501735</v>
      </c>
      <c r="AA1657" s="70">
        <v>208.30338142443065</v>
      </c>
      <c r="BJ1657" s="275"/>
    </row>
    <row r="1658" spans="1:62" x14ac:dyDescent="0.25">
      <c r="A1658" t="str">
        <f t="shared" si="35"/>
        <v>73. Reclamewezen en marktonderzoek</v>
      </c>
      <c r="B1658" s="275">
        <v>73</v>
      </c>
      <c r="C1658" s="5" t="s">
        <v>165</v>
      </c>
      <c r="D1658" s="270"/>
      <c r="E1658" s="70">
        <v>116.82332423957422</v>
      </c>
      <c r="F1658" s="70">
        <v>96.050567240628425</v>
      </c>
      <c r="G1658" s="70">
        <v>86.887388366966263</v>
      </c>
      <c r="H1658" s="70">
        <v>121.38195007654332</v>
      </c>
      <c r="I1658" s="70">
        <v>154.35666980199952</v>
      </c>
      <c r="J1658" s="70">
        <v>126.81538094475374</v>
      </c>
      <c r="K1658" s="69">
        <v>106.32895829270551</v>
      </c>
      <c r="L1658" s="69">
        <v>106.94498502073216</v>
      </c>
      <c r="M1658" s="265">
        <v>115.24785581434801</v>
      </c>
      <c r="N1658" s="70">
        <v>128.05346021630774</v>
      </c>
      <c r="O1658" s="70">
        <v>127.41549572737061</v>
      </c>
      <c r="P1658" s="70">
        <v>132.83634516083592</v>
      </c>
      <c r="Q1658" s="70">
        <v>143.24541457136067</v>
      </c>
      <c r="R1658" s="70">
        <v>145.94854946163053</v>
      </c>
      <c r="S1658" s="70">
        <v>154.58396291815603</v>
      </c>
      <c r="T1658" s="265">
        <v>156.55421249635714</v>
      </c>
      <c r="U1658" s="70">
        <v>131.58776852568644</v>
      </c>
      <c r="V1658" s="70">
        <v>129.68970527007258</v>
      </c>
      <c r="W1658" s="70">
        <v>133.92425038814389</v>
      </c>
      <c r="X1658" s="70">
        <v>143.04809745055246</v>
      </c>
      <c r="Y1658" s="70">
        <v>144.3644270447987</v>
      </c>
      <c r="Z1658" s="70">
        <v>151.45509802213559</v>
      </c>
      <c r="AA1658" s="70">
        <v>151.92990588062125</v>
      </c>
      <c r="BJ1658" s="275"/>
    </row>
    <row r="1659" spans="1:62" x14ac:dyDescent="0.25">
      <c r="A1659" t="str">
        <f t="shared" si="35"/>
        <v>73. Reclamewezen en marktonderzoek</v>
      </c>
      <c r="B1659" s="275">
        <v>73</v>
      </c>
      <c r="C1659" s="5" t="s">
        <v>166</v>
      </c>
      <c r="D1659" s="266"/>
      <c r="E1659" s="70">
        <v>84.966610171162756</v>
      </c>
      <c r="F1659" s="70">
        <v>70.541361797349893</v>
      </c>
      <c r="G1659" s="70">
        <v>70.8620250061457</v>
      </c>
      <c r="H1659" s="70">
        <v>104.55213541348819</v>
      </c>
      <c r="I1659" s="70">
        <v>129.77790945494166</v>
      </c>
      <c r="J1659" s="70">
        <v>101.42960388238129</v>
      </c>
      <c r="K1659" s="69">
        <v>82.404457318151955</v>
      </c>
      <c r="L1659" s="69">
        <v>86.777204492662804</v>
      </c>
      <c r="M1659" s="265">
        <v>98.66473407841454</v>
      </c>
      <c r="N1659" s="70">
        <v>109.83408273392865</v>
      </c>
      <c r="O1659" s="70">
        <v>113.53007174854049</v>
      </c>
      <c r="P1659" s="70">
        <v>118.50459705359343</v>
      </c>
      <c r="Q1659" s="70">
        <v>116.31572346378725</v>
      </c>
      <c r="R1659" s="70">
        <v>120.36976191985168</v>
      </c>
      <c r="S1659" s="70">
        <v>123.544187496486</v>
      </c>
      <c r="T1659" s="265">
        <v>122.85195859865811</v>
      </c>
      <c r="U1659" s="70">
        <v>112.71430163704252</v>
      </c>
      <c r="V1659" s="70">
        <v>115.40160808259397</v>
      </c>
      <c r="W1659" s="70">
        <v>119.31504170097529</v>
      </c>
      <c r="X1659" s="70">
        <v>115.99986315509945</v>
      </c>
      <c r="Y1659" s="70">
        <v>118.90373676513555</v>
      </c>
      <c r="Z1659" s="70">
        <v>120.88139702580277</v>
      </c>
      <c r="AA1659" s="70">
        <v>119.06340236986341</v>
      </c>
      <c r="BJ1659" s="275"/>
    </row>
    <row r="1660" spans="1:62" x14ac:dyDescent="0.25">
      <c r="A1660" t="str">
        <f t="shared" si="35"/>
        <v>73. Reclamewezen en marktonderzoek</v>
      </c>
      <c r="B1660" s="275">
        <v>73</v>
      </c>
      <c r="C1660" s="5" t="s">
        <v>167</v>
      </c>
      <c r="D1660" s="266"/>
      <c r="E1660" s="70">
        <v>61.228405106031502</v>
      </c>
      <c r="F1660" s="70">
        <v>53.059053441766096</v>
      </c>
      <c r="G1660" s="70">
        <v>50.584075165463815</v>
      </c>
      <c r="H1660" s="70">
        <v>74.210147383783152</v>
      </c>
      <c r="I1660" s="70">
        <v>100.92226731717435</v>
      </c>
      <c r="J1660" s="70">
        <v>78.06423350190839</v>
      </c>
      <c r="K1660" s="69">
        <v>71.297855809760208</v>
      </c>
      <c r="L1660" s="69">
        <v>82.227428107377492</v>
      </c>
      <c r="M1660" s="265">
        <v>92.851001223548352</v>
      </c>
      <c r="N1660" s="70">
        <v>99.009571243589988</v>
      </c>
      <c r="O1660" s="70">
        <v>101.93571708107878</v>
      </c>
      <c r="P1660" s="70">
        <v>99.181300909743143</v>
      </c>
      <c r="Q1660" s="70">
        <v>103.62323442887129</v>
      </c>
      <c r="R1660" s="70">
        <v>109.12276281916149</v>
      </c>
      <c r="S1660" s="70">
        <v>112.88096495243653</v>
      </c>
      <c r="T1660" s="265">
        <v>116.61140393293991</v>
      </c>
      <c r="U1660" s="70">
        <v>101.29934154241774</v>
      </c>
      <c r="V1660" s="70">
        <v>103.30346197176763</v>
      </c>
      <c r="W1660" s="70">
        <v>99.558270905494339</v>
      </c>
      <c r="X1660" s="70">
        <v>103.03000953802484</v>
      </c>
      <c r="Y1660" s="70">
        <v>107.4684537606438</v>
      </c>
      <c r="Z1660" s="70">
        <v>110.11472834103257</v>
      </c>
      <c r="AA1660" s="70">
        <v>112.67427534187902</v>
      </c>
      <c r="BJ1660" s="275"/>
    </row>
    <row r="1661" spans="1:62" x14ac:dyDescent="0.25">
      <c r="A1661" t="str">
        <f t="shared" si="35"/>
        <v>73. Reclamewezen en marktonderzoek</v>
      </c>
      <c r="B1661" s="275">
        <v>73</v>
      </c>
      <c r="C1661" s="5" t="s">
        <v>168</v>
      </c>
      <c r="D1661" s="266"/>
      <c r="E1661" s="70">
        <v>31.324291942083256</v>
      </c>
      <c r="F1661" s="70">
        <v>30.764855286858186</v>
      </c>
      <c r="G1661" s="70">
        <v>31.095701086182313</v>
      </c>
      <c r="H1661" s="70">
        <v>56.787761993118892</v>
      </c>
      <c r="I1661" s="70">
        <v>70.828863223351448</v>
      </c>
      <c r="J1661" s="70">
        <v>47.404415049054364</v>
      </c>
      <c r="K1661" s="69">
        <v>47.206745153261586</v>
      </c>
      <c r="L1661" s="69">
        <v>53.644149160113585</v>
      </c>
      <c r="M1661" s="265">
        <v>57.430207110242776</v>
      </c>
      <c r="N1661" s="70">
        <v>70.625237141862414</v>
      </c>
      <c r="O1661" s="70">
        <v>76.783353668196284</v>
      </c>
      <c r="P1661" s="70">
        <v>86.937798257540663</v>
      </c>
      <c r="Q1661" s="70">
        <v>95.605130924523408</v>
      </c>
      <c r="R1661" s="70">
        <v>99.636551773958757</v>
      </c>
      <c r="S1661" s="70">
        <v>99.485401062924169</v>
      </c>
      <c r="T1661" s="265">
        <v>101.7770982973924</v>
      </c>
      <c r="U1661" s="70">
        <v>71.782747546478831</v>
      </c>
      <c r="V1661" s="70">
        <v>77.301208980729058</v>
      </c>
      <c r="W1661" s="70">
        <v>86.693572090819117</v>
      </c>
      <c r="X1661" s="70">
        <v>94.431853114937951</v>
      </c>
      <c r="Y1661" s="70">
        <v>97.479894825246276</v>
      </c>
      <c r="Z1661" s="70">
        <v>96.408376426065686</v>
      </c>
      <c r="AA1661" s="70">
        <v>97.693243781156539</v>
      </c>
      <c r="BJ1661" s="275"/>
    </row>
    <row r="1662" spans="1:62" x14ac:dyDescent="0.25">
      <c r="A1662" t="str">
        <f t="shared" si="35"/>
        <v>73. Reclamewezen en marktonderzoek</v>
      </c>
      <c r="B1662" s="275">
        <v>73</v>
      </c>
      <c r="C1662" s="5" t="s">
        <v>169</v>
      </c>
      <c r="D1662" s="266"/>
      <c r="E1662" s="70">
        <v>18.819295373667842</v>
      </c>
      <c r="F1662" s="70">
        <v>15.975840222681496</v>
      </c>
      <c r="G1662" s="70">
        <v>15.27543778198334</v>
      </c>
      <c r="H1662" s="70">
        <v>45.858008109939192</v>
      </c>
      <c r="I1662" s="70">
        <v>74.761938626971599</v>
      </c>
      <c r="J1662" s="70">
        <v>29.202550827313189</v>
      </c>
      <c r="K1662" s="69">
        <v>20.790582223669386</v>
      </c>
      <c r="L1662" s="69">
        <v>22.004140226492822</v>
      </c>
      <c r="M1662" s="265">
        <v>21.797421320495065</v>
      </c>
      <c r="N1662" s="70">
        <v>31.305251303039835</v>
      </c>
      <c r="O1662" s="70">
        <v>40.459516698687608</v>
      </c>
      <c r="P1662" s="70">
        <v>53.960335569668196</v>
      </c>
      <c r="Q1662" s="70">
        <v>64.366267768089656</v>
      </c>
      <c r="R1662" s="70">
        <v>76.771582731931048</v>
      </c>
      <c r="S1662" s="70">
        <v>94.480693126713845</v>
      </c>
      <c r="T1662" s="265">
        <v>108.76440584597226</v>
      </c>
      <c r="U1662" s="70">
        <v>31.643478595255576</v>
      </c>
      <c r="V1662" s="70">
        <v>40.508556464719661</v>
      </c>
      <c r="W1662" s="70">
        <v>53.513058014155291</v>
      </c>
      <c r="X1662" s="70">
        <v>63.226989900500485</v>
      </c>
      <c r="Y1662" s="70">
        <v>74.697097056881461</v>
      </c>
      <c r="Z1662" s="70">
        <v>91.055325644815014</v>
      </c>
      <c r="AA1662" s="70">
        <v>103.82647847623363</v>
      </c>
      <c r="BJ1662" s="275"/>
    </row>
    <row r="1663" spans="1:62" x14ac:dyDescent="0.25">
      <c r="A1663" t="str">
        <f t="shared" si="35"/>
        <v>73. Reclamewezen en marktonderzoek</v>
      </c>
      <c r="B1663" s="275">
        <v>73</v>
      </c>
      <c r="C1663" s="5" t="s">
        <v>26</v>
      </c>
      <c r="D1663" s="270"/>
      <c r="E1663" s="70">
        <v>111.37199242178261</v>
      </c>
      <c r="F1663" s="70">
        <v>99.799748951305773</v>
      </c>
      <c r="G1663" s="70">
        <v>96.955214033629474</v>
      </c>
      <c r="H1663" s="70">
        <v>176.85591748684124</v>
      </c>
      <c r="I1663" s="70">
        <v>246.51306916749741</v>
      </c>
      <c r="J1663" s="70">
        <v>154.67119937827596</v>
      </c>
      <c r="K1663" s="69">
        <v>139.29518318669119</v>
      </c>
      <c r="L1663" s="69">
        <v>157.87571749398393</v>
      </c>
      <c r="M1663" s="265">
        <v>172.0786296542862</v>
      </c>
      <c r="N1663" s="70">
        <v>200.94005968849223</v>
      </c>
      <c r="O1663" s="70">
        <v>219.17858744796268</v>
      </c>
      <c r="P1663" s="70">
        <v>240.07943473695201</v>
      </c>
      <c r="Q1663" s="70">
        <v>263.59463312148432</v>
      </c>
      <c r="R1663" s="70">
        <v>285.53089732505128</v>
      </c>
      <c r="S1663" s="70">
        <v>306.84705914207456</v>
      </c>
      <c r="T1663" s="265">
        <v>327.15290807630458</v>
      </c>
      <c r="U1663" s="70">
        <v>204.72556768415214</v>
      </c>
      <c r="V1663" s="70">
        <v>221.11322741721636</v>
      </c>
      <c r="W1663" s="70">
        <v>239.76490101046875</v>
      </c>
      <c r="X1663" s="70">
        <v>260.68885255346328</v>
      </c>
      <c r="Y1663" s="70">
        <v>279.64544564277151</v>
      </c>
      <c r="Z1663" s="70">
        <v>297.57843041191325</v>
      </c>
      <c r="AA1663" s="70">
        <v>314.19399759926921</v>
      </c>
      <c r="BJ1663" s="275"/>
    </row>
    <row r="1664" spans="1:62" x14ac:dyDescent="0.25">
      <c r="A1664" t="str">
        <f t="shared" si="35"/>
        <v>73. Reclamewezen en marktonderzoek</v>
      </c>
      <c r="B1664" s="275">
        <v>73</v>
      </c>
      <c r="C1664" s="5" t="s">
        <v>19</v>
      </c>
      <c r="D1664" s="270"/>
      <c r="E1664" s="70">
        <v>1599.823152842424</v>
      </c>
      <c r="F1664" s="70">
        <v>1368.5273286254067</v>
      </c>
      <c r="G1664" s="70">
        <v>1352.3984854595806</v>
      </c>
      <c r="H1664" s="70">
        <v>1787.2337776671507</v>
      </c>
      <c r="I1664" s="70">
        <v>2125.5448347951074</v>
      </c>
      <c r="J1664" s="70">
        <v>1879.1887007080068</v>
      </c>
      <c r="K1664" s="69">
        <v>1629.4401178688945</v>
      </c>
      <c r="L1664" s="69">
        <v>1737.1592704063289</v>
      </c>
      <c r="M1664" s="265">
        <v>1932.0113796467692</v>
      </c>
      <c r="N1664" s="70">
        <v>2207.8769040277725</v>
      </c>
      <c r="O1664" s="70">
        <v>2309.3770506007645</v>
      </c>
      <c r="P1664" s="70">
        <v>2417.9521742207498</v>
      </c>
      <c r="Q1664" s="70">
        <v>2529.4257331703784</v>
      </c>
      <c r="R1664" s="70">
        <v>2645.4084252772618</v>
      </c>
      <c r="S1664" s="70">
        <v>2767.124655553444</v>
      </c>
      <c r="T1664" s="265">
        <v>2892.7210132944706</v>
      </c>
      <c r="U1664" s="70">
        <v>2249.3687043159812</v>
      </c>
      <c r="V1664" s="70">
        <v>2330.3700307705813</v>
      </c>
      <c r="W1664" s="70">
        <v>2416.6517491249356</v>
      </c>
      <c r="X1664" s="70">
        <v>2503.984406447622</v>
      </c>
      <c r="Y1664" s="70">
        <v>2593.8667676545651</v>
      </c>
      <c r="Z1664" s="70">
        <v>2687.3716721695237</v>
      </c>
      <c r="AA1664" s="70">
        <v>2782.6230231867657</v>
      </c>
      <c r="BJ1664" s="275"/>
    </row>
    <row r="1665" spans="1:62" x14ac:dyDescent="0.25">
      <c r="A1665" t="str">
        <f t="shared" si="35"/>
        <v>73. Reclamewezen en marktonderzoek</v>
      </c>
      <c r="B1665" s="275">
        <v>73</v>
      </c>
      <c r="C1665" s="5" t="s">
        <v>20</v>
      </c>
      <c r="D1665" s="270"/>
      <c r="E1665" s="267">
        <v>6.9615189793888615E-2</v>
      </c>
      <c r="F1665" s="267">
        <v>7.2924922187376326E-2</v>
      </c>
      <c r="G1665" s="267">
        <v>7.169130627995457E-2</v>
      </c>
      <c r="H1665" s="267">
        <v>9.8955111355207598E-2</v>
      </c>
      <c r="I1665" s="267">
        <v>0.11597641467358656</v>
      </c>
      <c r="J1665" s="267">
        <v>8.2307433691997903E-2</v>
      </c>
      <c r="K1665" s="333">
        <v>8.5486531023227785E-2</v>
      </c>
      <c r="L1665" s="333">
        <v>9.0881544475225992E-2</v>
      </c>
      <c r="M1665" s="268">
        <v>8.9067089079851822E-2</v>
      </c>
      <c r="N1665" s="267">
        <v>9.1010535651658162E-2</v>
      </c>
      <c r="O1665" s="267">
        <v>9.4908099736656371E-2</v>
      </c>
      <c r="P1665" s="267">
        <v>9.929039841920119E-2</v>
      </c>
      <c r="Q1665" s="267">
        <v>0.10421125620126241</v>
      </c>
      <c r="R1665" s="267">
        <v>0.10793452330338184</v>
      </c>
      <c r="S1665" s="267">
        <v>0.1108902190316045</v>
      </c>
      <c r="T1665" s="268">
        <v>0.11309521608643335</v>
      </c>
      <c r="U1665" s="267">
        <v>9.1014677714389161E-2</v>
      </c>
      <c r="V1665" s="267">
        <v>9.4883312305600265E-2</v>
      </c>
      <c r="W1665" s="267">
        <v>9.9213674910870839E-2</v>
      </c>
      <c r="X1665" s="267">
        <v>0.10410961501285865</v>
      </c>
      <c r="Y1665" s="267">
        <v>0.10781025807876533</v>
      </c>
      <c r="Z1665" s="267">
        <v>0.1107321452754904</v>
      </c>
      <c r="AA1665" s="267">
        <v>0.11291288650355602</v>
      </c>
      <c r="BJ1665" s="275"/>
    </row>
    <row r="1666" spans="1:62" x14ac:dyDescent="0.25">
      <c r="A1666" t="str">
        <f t="shared" si="35"/>
        <v>73. Reclamewezen en marktonderzoek</v>
      </c>
      <c r="B1666" s="275">
        <v>73</v>
      </c>
      <c r="C1666" s="5" t="s">
        <v>29</v>
      </c>
      <c r="D1666" s="270"/>
      <c r="E1666" s="70">
        <v>1576.823152842424</v>
      </c>
      <c r="F1666" s="70">
        <v>1368.5273286254067</v>
      </c>
      <c r="G1666" s="70">
        <v>1352.3984854595806</v>
      </c>
      <c r="H1666" s="70">
        <v>1787.2337776671507</v>
      </c>
      <c r="I1666" s="70">
        <v>1828.5448347951074</v>
      </c>
      <c r="J1666" s="70">
        <v>1879.1887007080068</v>
      </c>
      <c r="K1666" s="69">
        <v>1629.4401178688945</v>
      </c>
      <c r="L1666" s="69">
        <v>1737.1592704063289</v>
      </c>
      <c r="M1666" s="265">
        <v>1932.0113796467692</v>
      </c>
      <c r="N1666" s="70">
        <v>2207.8769040277725</v>
      </c>
      <c r="O1666" s="70">
        <v>2309.3770506007645</v>
      </c>
      <c r="P1666" s="70">
        <v>2417.9521742207498</v>
      </c>
      <c r="Q1666" s="70">
        <v>2529.4257331703784</v>
      </c>
      <c r="R1666" s="70">
        <v>2645.4084252772618</v>
      </c>
      <c r="S1666" s="70">
        <v>2767.124655553444</v>
      </c>
      <c r="T1666" s="265">
        <v>2892.7210132944706</v>
      </c>
      <c r="U1666" s="70">
        <v>2249.3687043159812</v>
      </c>
      <c r="V1666" s="70">
        <v>2330.3700307705813</v>
      </c>
      <c r="W1666" s="70">
        <v>2416.6517491249356</v>
      </c>
      <c r="X1666" s="70">
        <v>2503.984406447622</v>
      </c>
      <c r="Y1666" s="70">
        <v>2593.8667676545651</v>
      </c>
      <c r="Z1666" s="70">
        <v>2687.3716721695237</v>
      </c>
      <c r="AA1666" s="70">
        <v>2782.6230231867657</v>
      </c>
      <c r="BJ1666" s="275"/>
    </row>
    <row r="1667" spans="1:62" x14ac:dyDescent="0.25">
      <c r="A1667" t="str">
        <f t="shared" ref="A1667:A1730" si="36">VLOOKUP(B1667,$AU$3:$AV$70,2)</f>
        <v>74. Overige gespecialiseerde wetenschappelijke en technische activiteiten</v>
      </c>
      <c r="B1667" s="275">
        <v>74</v>
      </c>
      <c r="C1667" s="5" t="s">
        <v>25</v>
      </c>
      <c r="D1667" s="70">
        <v>2304</v>
      </c>
      <c r="E1667" s="70">
        <v>2556</v>
      </c>
      <c r="F1667" s="70">
        <v>2720</v>
      </c>
      <c r="G1667" s="70">
        <v>2879</v>
      </c>
      <c r="H1667" s="70">
        <v>3075</v>
      </c>
      <c r="I1667" s="70">
        <v>3617</v>
      </c>
      <c r="J1667" s="70">
        <v>3853</v>
      </c>
      <c r="K1667" s="69">
        <v>3522</v>
      </c>
      <c r="L1667" s="69">
        <v>3859</v>
      </c>
      <c r="M1667" s="265">
        <v>4248.72505173433</v>
      </c>
      <c r="N1667" s="70">
        <v>4547.6738570337511</v>
      </c>
      <c r="O1667" s="70">
        <v>4867.6572991010826</v>
      </c>
      <c r="P1667" s="70">
        <v>5210.1554171139805</v>
      </c>
      <c r="Q1667" s="70">
        <v>5576.7523887713342</v>
      </c>
      <c r="R1667" s="70">
        <v>5969.1438576881856</v>
      </c>
      <c r="S1667" s="70">
        <v>6389.1447763609167</v>
      </c>
      <c r="T1667" s="265">
        <v>6838.6978009790791</v>
      </c>
      <c r="U1667" s="70">
        <v>4470.3104840358474</v>
      </c>
      <c r="V1667" s="70">
        <v>4703.4523487283404</v>
      </c>
      <c r="W1667" s="70">
        <v>4948.753352985389</v>
      </c>
      <c r="X1667" s="70">
        <v>5206.8476372053583</v>
      </c>
      <c r="Y1667" s="70">
        <v>5478.4024143607503</v>
      </c>
      <c r="Z1667" s="70">
        <v>5764.119694845218</v>
      </c>
      <c r="AA1667" s="70">
        <v>6064.7381012771839</v>
      </c>
      <c r="BJ1667" s="275"/>
    </row>
    <row r="1668" spans="1:62" x14ac:dyDescent="0.25">
      <c r="A1668" t="str">
        <f t="shared" si="36"/>
        <v>74. Overige gespecialiseerde wetenschappelijke en technische activiteiten</v>
      </c>
      <c r="B1668" s="275">
        <v>74</v>
      </c>
      <c r="C1668" s="5" t="s">
        <v>154</v>
      </c>
      <c r="D1668" s="266"/>
      <c r="E1668" s="70">
        <v>252</v>
      </c>
      <c r="F1668" s="70">
        <v>164</v>
      </c>
      <c r="G1668" s="70">
        <v>159</v>
      </c>
      <c r="H1668" s="70">
        <v>196</v>
      </c>
      <c r="I1668" s="70">
        <v>542</v>
      </c>
      <c r="J1668" s="70">
        <v>236</v>
      </c>
      <c r="K1668" s="69">
        <v>-331</v>
      </c>
      <c r="L1668" s="69">
        <v>337</v>
      </c>
      <c r="M1668" s="265">
        <v>389.72505173433001</v>
      </c>
      <c r="N1668" s="70">
        <v>298.94880529942111</v>
      </c>
      <c r="O1668" s="70">
        <v>319.98344206733145</v>
      </c>
      <c r="P1668" s="70">
        <v>342.49811801289798</v>
      </c>
      <c r="Q1668" s="70">
        <v>366.59697165735361</v>
      </c>
      <c r="R1668" s="70">
        <v>392.39146891685141</v>
      </c>
      <c r="S1668" s="70">
        <v>420.00091867273113</v>
      </c>
      <c r="T1668" s="265">
        <v>449.55302461816245</v>
      </c>
      <c r="U1668" s="70">
        <v>221.58543230151736</v>
      </c>
      <c r="V1668" s="70">
        <v>233.14186469249307</v>
      </c>
      <c r="W1668" s="70">
        <v>245.30100425704859</v>
      </c>
      <c r="X1668" s="70">
        <v>258.09428421996927</v>
      </c>
      <c r="Y1668" s="70">
        <v>271.554777155392</v>
      </c>
      <c r="Z1668" s="70">
        <v>285.71728048446766</v>
      </c>
      <c r="AA1668" s="70">
        <v>300.61840643196592</v>
      </c>
      <c r="BJ1668" s="275"/>
    </row>
    <row r="1669" spans="1:62" x14ac:dyDescent="0.25">
      <c r="A1669" t="str">
        <f t="shared" si="36"/>
        <v>74. Overige gespecialiseerde wetenschappelijke en technische activiteiten</v>
      </c>
      <c r="B1669" s="275">
        <v>74</v>
      </c>
      <c r="C1669" s="5" t="s">
        <v>155</v>
      </c>
      <c r="D1669" s="266"/>
      <c r="E1669" s="267">
        <v>1.109375</v>
      </c>
      <c r="F1669" s="267">
        <v>1.0641627543035994</v>
      </c>
      <c r="G1669" s="267">
        <v>1.0584558823529411</v>
      </c>
      <c r="H1669" s="267">
        <v>1.0680791941646406</v>
      </c>
      <c r="I1669" s="267">
        <v>1.176260162601626</v>
      </c>
      <c r="J1669" s="267">
        <v>1.0652474426320155</v>
      </c>
      <c r="K1669" s="333">
        <v>0.9140929146119906</v>
      </c>
      <c r="L1669" s="333">
        <v>1.0956842703009653</v>
      </c>
      <c r="M1669" s="268">
        <v>1.1009912028334621</v>
      </c>
      <c r="N1669" s="267">
        <v>1.0703620031090009</v>
      </c>
      <c r="O1669" s="267">
        <v>1.0703620031090011</v>
      </c>
      <c r="P1669" s="267">
        <v>1.0703620031090002</v>
      </c>
      <c r="Q1669" s="267">
        <v>1.0703620031090013</v>
      </c>
      <c r="R1669" s="267">
        <v>1.070362003109</v>
      </c>
      <c r="S1669" s="267">
        <v>1.0703620031090011</v>
      </c>
      <c r="T1669" s="268">
        <v>1.0703620031090006</v>
      </c>
      <c r="U1669" s="267">
        <v>1.0521533941602237</v>
      </c>
      <c r="V1669" s="267">
        <v>1.0521533941602217</v>
      </c>
      <c r="W1669" s="267">
        <v>1.0521533941602215</v>
      </c>
      <c r="X1669" s="267">
        <v>1.0521533941602224</v>
      </c>
      <c r="Y1669" s="267">
        <v>1.0521533941602221</v>
      </c>
      <c r="Z1669" s="267">
        <v>1.0521533941602219</v>
      </c>
      <c r="AA1669" s="267">
        <v>1.0521533941602228</v>
      </c>
      <c r="BJ1669" s="275"/>
    </row>
    <row r="1670" spans="1:62" x14ac:dyDescent="0.25">
      <c r="A1670" t="str">
        <f t="shared" si="36"/>
        <v>74. Overige gespecialiseerde wetenschappelijke en technische activiteiten</v>
      </c>
      <c r="B1670" s="275">
        <v>74</v>
      </c>
      <c r="C1670" s="5" t="s">
        <v>8</v>
      </c>
      <c r="D1670" s="70">
        <v>7</v>
      </c>
      <c r="E1670" s="70">
        <v>6</v>
      </c>
      <c r="F1670" s="70">
        <v>6</v>
      </c>
      <c r="G1670" s="70">
        <v>9</v>
      </c>
      <c r="H1670" s="70">
        <v>8</v>
      </c>
      <c r="I1670" s="70">
        <v>7</v>
      </c>
      <c r="J1670" s="70">
        <v>6</v>
      </c>
      <c r="K1670" s="69">
        <v>4</v>
      </c>
      <c r="L1670" s="69">
        <v>9</v>
      </c>
      <c r="M1670" s="265">
        <v>10.260503126767109</v>
      </c>
      <c r="N1670" s="70">
        <v>10.908854084534223</v>
      </c>
      <c r="O1670" s="70">
        <v>11.551650007235057</v>
      </c>
      <c r="P1670" s="70">
        <v>12.316958694142285</v>
      </c>
      <c r="Q1670" s="70">
        <v>13.125793438407484</v>
      </c>
      <c r="R1670" s="70">
        <v>14.001265383852489</v>
      </c>
      <c r="S1670" s="70">
        <v>14.943670542588336</v>
      </c>
      <c r="T1670" s="265">
        <v>15.868575458797519</v>
      </c>
      <c r="U1670" s="70">
        <v>10.723276628003072</v>
      </c>
      <c r="V1670" s="70">
        <v>11.161968072043841</v>
      </c>
      <c r="W1670" s="70">
        <v>11.698996624170324</v>
      </c>
      <c r="X1670" s="70">
        <v>12.255162464954839</v>
      </c>
      <c r="Y1670" s="70">
        <v>12.850178838328468</v>
      </c>
      <c r="Z1670" s="70">
        <v>13.481789613925924</v>
      </c>
      <c r="AA1670" s="70">
        <v>14.072672458809784</v>
      </c>
      <c r="BJ1670" s="275"/>
    </row>
    <row r="1671" spans="1:62" x14ac:dyDescent="0.25">
      <c r="A1671" t="str">
        <f t="shared" si="36"/>
        <v>74. Overige gespecialiseerde wetenschappelijke en technische activiteiten</v>
      </c>
      <c r="B1671" s="275">
        <v>74</v>
      </c>
      <c r="C1671" s="99" t="s">
        <v>9</v>
      </c>
      <c r="D1671" s="70">
        <v>172</v>
      </c>
      <c r="E1671" s="70">
        <v>197</v>
      </c>
      <c r="F1671" s="70">
        <v>208</v>
      </c>
      <c r="G1671" s="70">
        <v>204</v>
      </c>
      <c r="H1671" s="70">
        <v>239</v>
      </c>
      <c r="I1671" s="70">
        <v>264</v>
      </c>
      <c r="J1671" s="70">
        <v>300</v>
      </c>
      <c r="K1671" s="69">
        <v>273</v>
      </c>
      <c r="L1671" s="69">
        <v>318</v>
      </c>
      <c r="M1671" s="265">
        <v>359.94506936642688</v>
      </c>
      <c r="N1671" s="70">
        <v>382.68963925583768</v>
      </c>
      <c r="O1671" s="70">
        <v>405.23933493122991</v>
      </c>
      <c r="P1671" s="70">
        <v>432.08685741547538</v>
      </c>
      <c r="Q1671" s="70">
        <v>460.46130207316583</v>
      </c>
      <c r="R1671" s="70">
        <v>491.17342273998656</v>
      </c>
      <c r="S1671" s="70">
        <v>524.2336037117683</v>
      </c>
      <c r="T1671" s="265">
        <v>556.6798648852357</v>
      </c>
      <c r="U1671" s="70">
        <v>376.17946235333358</v>
      </c>
      <c r="V1671" s="70">
        <v>391.56904123702191</v>
      </c>
      <c r="W1671" s="70">
        <v>410.40834931565252</v>
      </c>
      <c r="X1671" s="70">
        <v>429.91900582704477</v>
      </c>
      <c r="Y1671" s="70">
        <v>450.79256408652293</v>
      </c>
      <c r="Z1671" s="70">
        <v>472.94987758530465</v>
      </c>
      <c r="AA1671" s="70">
        <v>493.67842899856907</v>
      </c>
      <c r="AB1671" s="17"/>
      <c r="BJ1671" s="275"/>
    </row>
    <row r="1672" spans="1:62" x14ac:dyDescent="0.25">
      <c r="A1672" t="str">
        <f t="shared" si="36"/>
        <v>74. Overige gespecialiseerde wetenschappelijke en technische activiteiten</v>
      </c>
      <c r="B1672" s="275">
        <v>74</v>
      </c>
      <c r="C1672" s="99" t="s">
        <v>10</v>
      </c>
      <c r="D1672" s="70">
        <v>492</v>
      </c>
      <c r="E1672" s="70">
        <v>592</v>
      </c>
      <c r="F1672" s="70">
        <v>677</v>
      </c>
      <c r="G1672" s="70">
        <v>684</v>
      </c>
      <c r="H1672" s="70">
        <v>737</v>
      </c>
      <c r="I1672" s="70">
        <v>896</v>
      </c>
      <c r="J1672" s="70">
        <v>881</v>
      </c>
      <c r="K1672" s="69">
        <v>846</v>
      </c>
      <c r="L1672" s="69">
        <v>959</v>
      </c>
      <c r="M1672" s="265">
        <v>1119.3877927331087</v>
      </c>
      <c r="N1672" s="70">
        <v>1190.1207907707983</v>
      </c>
      <c r="O1672" s="70">
        <v>1260.2477524022247</v>
      </c>
      <c r="P1672" s="70">
        <v>1343.7404614061033</v>
      </c>
      <c r="Q1672" s="70">
        <v>1431.9817228611005</v>
      </c>
      <c r="R1672" s="70">
        <v>1527.4928880061009</v>
      </c>
      <c r="S1672" s="70">
        <v>1630.3062508075404</v>
      </c>
      <c r="T1672" s="265">
        <v>1731.2103936017168</v>
      </c>
      <c r="U1672" s="70">
        <v>1169.8748889002061</v>
      </c>
      <c r="V1672" s="70">
        <v>1217.7347103113636</v>
      </c>
      <c r="W1672" s="70">
        <v>1276.3227929981947</v>
      </c>
      <c r="X1672" s="70">
        <v>1336.9986921444279</v>
      </c>
      <c r="Y1672" s="70">
        <v>1401.9130590718351</v>
      </c>
      <c r="Z1672" s="70">
        <v>1470.8197572354024</v>
      </c>
      <c r="AA1672" s="70">
        <v>1535.2831695385382</v>
      </c>
      <c r="BJ1672" s="275"/>
    </row>
    <row r="1673" spans="1:62" x14ac:dyDescent="0.25">
      <c r="A1673" t="str">
        <f t="shared" si="36"/>
        <v>74. Overige gespecialiseerde wetenschappelijke en technische activiteiten</v>
      </c>
      <c r="B1673" s="275">
        <v>74</v>
      </c>
      <c r="C1673" s="99" t="s">
        <v>11</v>
      </c>
      <c r="D1673" s="70">
        <v>435</v>
      </c>
      <c r="E1673" s="70">
        <v>467</v>
      </c>
      <c r="F1673" s="70">
        <v>486</v>
      </c>
      <c r="G1673" s="70">
        <v>546</v>
      </c>
      <c r="H1673" s="70">
        <v>575</v>
      </c>
      <c r="I1673" s="70">
        <v>653</v>
      </c>
      <c r="J1673" s="70">
        <v>763</v>
      </c>
      <c r="K1673" s="69">
        <v>668</v>
      </c>
      <c r="L1673" s="69">
        <v>710</v>
      </c>
      <c r="M1673" s="265">
        <v>793.00245911595118</v>
      </c>
      <c r="N1673" s="70">
        <v>884.03120739829785</v>
      </c>
      <c r="O1673" s="70">
        <v>980.1746951565782</v>
      </c>
      <c r="P1673" s="70">
        <v>1069.7289724710233</v>
      </c>
      <c r="Q1673" s="70">
        <v>1176.9117544637261</v>
      </c>
      <c r="R1673" s="70">
        <v>1263.5343698492416</v>
      </c>
      <c r="S1673" s="70">
        <v>1344.762205106668</v>
      </c>
      <c r="T1673" s="265">
        <v>1432.3661281898653</v>
      </c>
      <c r="U1673" s="70">
        <v>868.99239015022988</v>
      </c>
      <c r="V1673" s="70">
        <v>947.10960300135866</v>
      </c>
      <c r="W1673" s="70">
        <v>1016.0589110092145</v>
      </c>
      <c r="X1673" s="70">
        <v>1098.8474582926183</v>
      </c>
      <c r="Y1673" s="70">
        <v>1159.655372268207</v>
      </c>
      <c r="Z1673" s="70">
        <v>1213.2093703711321</v>
      </c>
      <c r="AA1673" s="70">
        <v>1270.2601701991082</v>
      </c>
      <c r="BJ1673" s="275"/>
    </row>
    <row r="1674" spans="1:62" x14ac:dyDescent="0.25">
      <c r="A1674" t="str">
        <f t="shared" si="36"/>
        <v>74. Overige gespecialiseerde wetenschappelijke en technische activiteiten</v>
      </c>
      <c r="B1674" s="275">
        <v>74</v>
      </c>
      <c r="C1674" s="99" t="s">
        <v>12</v>
      </c>
      <c r="D1674" s="70">
        <v>320</v>
      </c>
      <c r="E1674" s="70">
        <v>373</v>
      </c>
      <c r="F1674" s="70">
        <v>425</v>
      </c>
      <c r="G1674" s="70">
        <v>437</v>
      </c>
      <c r="H1674" s="70">
        <v>460</v>
      </c>
      <c r="I1674" s="70">
        <v>538</v>
      </c>
      <c r="J1674" s="70">
        <v>547</v>
      </c>
      <c r="K1674" s="69">
        <v>460</v>
      </c>
      <c r="L1674" s="69">
        <v>509</v>
      </c>
      <c r="M1674" s="265">
        <v>532.37235153389338</v>
      </c>
      <c r="N1674" s="70">
        <v>586.78310291576747</v>
      </c>
      <c r="O1674" s="70">
        <v>629.8771332646113</v>
      </c>
      <c r="P1674" s="70">
        <v>703.9895382091504</v>
      </c>
      <c r="Q1674" s="70">
        <v>746.93487137554916</v>
      </c>
      <c r="R1674" s="70">
        <v>834.25519690178487</v>
      </c>
      <c r="S1674" s="70">
        <v>930.01934674650579</v>
      </c>
      <c r="T1674" s="265">
        <v>1031.164309651193</v>
      </c>
      <c r="U1674" s="70">
        <v>576.80096226829539</v>
      </c>
      <c r="V1674" s="70">
        <v>608.62893581493825</v>
      </c>
      <c r="W1674" s="70">
        <v>668.66922553511085</v>
      </c>
      <c r="X1674" s="70">
        <v>697.39084668683438</v>
      </c>
      <c r="Y1674" s="70">
        <v>765.66854374151785</v>
      </c>
      <c r="Z1674" s="70">
        <v>839.03918612123721</v>
      </c>
      <c r="AA1674" s="70">
        <v>914.46378527260549</v>
      </c>
      <c r="BJ1674" s="275"/>
    </row>
    <row r="1675" spans="1:62" x14ac:dyDescent="0.25">
      <c r="A1675" t="str">
        <f t="shared" si="36"/>
        <v>74. Overige gespecialiseerde wetenschappelijke en technische activiteiten</v>
      </c>
      <c r="B1675" s="275">
        <v>74</v>
      </c>
      <c r="C1675" s="99" t="s">
        <v>13</v>
      </c>
      <c r="D1675" s="70">
        <v>276</v>
      </c>
      <c r="E1675" s="70">
        <v>289</v>
      </c>
      <c r="F1675" s="70">
        <v>291</v>
      </c>
      <c r="G1675" s="70">
        <v>326</v>
      </c>
      <c r="H1675" s="70">
        <v>318</v>
      </c>
      <c r="I1675" s="70">
        <v>395</v>
      </c>
      <c r="J1675" s="70">
        <v>435</v>
      </c>
      <c r="K1675" s="69">
        <v>384</v>
      </c>
      <c r="L1675" s="69">
        <v>420</v>
      </c>
      <c r="M1675" s="265">
        <v>451.55681429914665</v>
      </c>
      <c r="N1675" s="70">
        <v>455.13958939205611</v>
      </c>
      <c r="O1675" s="70">
        <v>484.52087174200858</v>
      </c>
      <c r="P1675" s="70">
        <v>500.91563295651088</v>
      </c>
      <c r="Q1675" s="70">
        <v>535.47866131007686</v>
      </c>
      <c r="R1675" s="70">
        <v>560.066864671644</v>
      </c>
      <c r="S1675" s="70">
        <v>617.30811479117517</v>
      </c>
      <c r="T1675" s="265">
        <v>662.64393734845373</v>
      </c>
      <c r="U1675" s="70">
        <v>447.39692029853859</v>
      </c>
      <c r="V1675" s="70">
        <v>468.1761044730294</v>
      </c>
      <c r="W1675" s="70">
        <v>475.78387201536736</v>
      </c>
      <c r="X1675" s="70">
        <v>499.96048023042079</v>
      </c>
      <c r="Y1675" s="70">
        <v>514.02206694494248</v>
      </c>
      <c r="Z1675" s="70">
        <v>556.91927273594547</v>
      </c>
      <c r="AA1675" s="70">
        <v>587.65017132971434</v>
      </c>
      <c r="BJ1675" s="275"/>
    </row>
    <row r="1676" spans="1:62" x14ac:dyDescent="0.25">
      <c r="A1676" t="str">
        <f t="shared" si="36"/>
        <v>74. Overige gespecialiseerde wetenschappelijke en technische activiteiten</v>
      </c>
      <c r="B1676" s="275">
        <v>74</v>
      </c>
      <c r="C1676" s="99" t="s">
        <v>14</v>
      </c>
      <c r="D1676" s="70">
        <v>226</v>
      </c>
      <c r="E1676" s="70">
        <v>233</v>
      </c>
      <c r="F1676" s="70">
        <v>230</v>
      </c>
      <c r="G1676" s="70">
        <v>249</v>
      </c>
      <c r="H1676" s="70">
        <v>296</v>
      </c>
      <c r="I1676" s="70">
        <v>333</v>
      </c>
      <c r="J1676" s="70">
        <v>339</v>
      </c>
      <c r="K1676" s="69">
        <v>296</v>
      </c>
      <c r="L1676" s="69">
        <v>310</v>
      </c>
      <c r="M1676" s="265">
        <v>320.23156629268345</v>
      </c>
      <c r="N1676" s="70">
        <v>354.11084645525443</v>
      </c>
      <c r="O1676" s="70">
        <v>384.52401097823235</v>
      </c>
      <c r="P1676" s="70">
        <v>401.98219193599414</v>
      </c>
      <c r="Q1676" s="70">
        <v>441.84879715173338</v>
      </c>
      <c r="R1676" s="70">
        <v>475.0472267708252</v>
      </c>
      <c r="S1676" s="70">
        <v>478.8163812119376</v>
      </c>
      <c r="T1676" s="265">
        <v>509.7261056526566</v>
      </c>
      <c r="U1676" s="70">
        <v>348.08684157756255</v>
      </c>
      <c r="V1676" s="70">
        <v>371.55252546476589</v>
      </c>
      <c r="W1676" s="70">
        <v>381.81408440318461</v>
      </c>
      <c r="X1676" s="70">
        <v>412.54106423728228</v>
      </c>
      <c r="Y1676" s="70">
        <v>435.99215165918275</v>
      </c>
      <c r="Z1676" s="70">
        <v>431.97564459170724</v>
      </c>
      <c r="AA1676" s="70">
        <v>452.03859333054947</v>
      </c>
      <c r="BJ1676" s="275"/>
    </row>
    <row r="1677" spans="1:62" x14ac:dyDescent="0.25">
      <c r="A1677" t="str">
        <f t="shared" si="36"/>
        <v>74. Overige gespecialiseerde wetenschappelijke en technische activiteiten</v>
      </c>
      <c r="B1677" s="275">
        <v>74</v>
      </c>
      <c r="C1677" s="99" t="s">
        <v>15</v>
      </c>
      <c r="D1677" s="70">
        <v>195</v>
      </c>
      <c r="E1677" s="70">
        <v>198</v>
      </c>
      <c r="F1677" s="70">
        <v>190</v>
      </c>
      <c r="G1677" s="70">
        <v>210</v>
      </c>
      <c r="H1677" s="70">
        <v>217</v>
      </c>
      <c r="I1677" s="70">
        <v>255</v>
      </c>
      <c r="J1677" s="70">
        <v>268</v>
      </c>
      <c r="K1677" s="69">
        <v>262</v>
      </c>
      <c r="L1677" s="69">
        <v>282</v>
      </c>
      <c r="M1677" s="265">
        <v>293.76322937000486</v>
      </c>
      <c r="N1677" s="70">
        <v>296.30881711132838</v>
      </c>
      <c r="O1677" s="70">
        <v>292.69728485061211</v>
      </c>
      <c r="P1677" s="70">
        <v>311.25677556418231</v>
      </c>
      <c r="Q1677" s="70">
        <v>312.55783590250212</v>
      </c>
      <c r="R1677" s="70">
        <v>323.36591833669343</v>
      </c>
      <c r="S1677" s="70">
        <v>357.86047618038288</v>
      </c>
      <c r="T1677" s="265">
        <v>388.22558046410177</v>
      </c>
      <c r="U1677" s="70">
        <v>291.26811932573457</v>
      </c>
      <c r="V1677" s="70">
        <v>282.82347077951727</v>
      </c>
      <c r="W1677" s="70">
        <v>295.64051134695171</v>
      </c>
      <c r="X1677" s="70">
        <v>291.82594382992141</v>
      </c>
      <c r="Y1677" s="70">
        <v>296.78102420936193</v>
      </c>
      <c r="Z1677" s="70">
        <v>322.85238337217959</v>
      </c>
      <c r="AA1677" s="70">
        <v>344.28871376565326</v>
      </c>
      <c r="BJ1677" s="275"/>
    </row>
    <row r="1678" spans="1:62" x14ac:dyDescent="0.25">
      <c r="A1678" t="str">
        <f t="shared" si="36"/>
        <v>74. Overige gespecialiseerde wetenschappelijke en technische activiteiten</v>
      </c>
      <c r="B1678" s="275">
        <v>74</v>
      </c>
      <c r="C1678" s="99" t="s">
        <v>16</v>
      </c>
      <c r="D1678" s="70">
        <v>140</v>
      </c>
      <c r="E1678" s="70">
        <v>147</v>
      </c>
      <c r="F1678" s="70">
        <v>140</v>
      </c>
      <c r="G1678" s="70">
        <v>138</v>
      </c>
      <c r="H1678" s="70">
        <v>150</v>
      </c>
      <c r="I1678" s="70">
        <v>177</v>
      </c>
      <c r="J1678" s="70">
        <v>189</v>
      </c>
      <c r="K1678" s="69">
        <v>209</v>
      </c>
      <c r="L1678" s="69">
        <v>217</v>
      </c>
      <c r="M1678" s="265">
        <v>228.47780830529706</v>
      </c>
      <c r="N1678" s="70">
        <v>235.67224628814461</v>
      </c>
      <c r="O1678" s="70">
        <v>243.52174946607028</v>
      </c>
      <c r="P1678" s="70">
        <v>246.42342437724722</v>
      </c>
      <c r="Q1678" s="70">
        <v>260.40483894132069</v>
      </c>
      <c r="R1678" s="70">
        <v>271.55281591713862</v>
      </c>
      <c r="S1678" s="70">
        <v>273.23529200651996</v>
      </c>
      <c r="T1678" s="265">
        <v>269.4088267608762</v>
      </c>
      <c r="U1678" s="70">
        <v>231.66307578295431</v>
      </c>
      <c r="V1678" s="70">
        <v>235.30681683448495</v>
      </c>
      <c r="W1678" s="70">
        <v>234.05995599197402</v>
      </c>
      <c r="X1678" s="70">
        <v>243.13224361341707</v>
      </c>
      <c r="Y1678" s="70">
        <v>249.2276342830645</v>
      </c>
      <c r="Z1678" s="70">
        <v>246.50575047363708</v>
      </c>
      <c r="AA1678" s="70">
        <v>238.9188737427686</v>
      </c>
      <c r="BJ1678" s="275"/>
    </row>
    <row r="1679" spans="1:62" x14ac:dyDescent="0.25">
      <c r="A1679" t="str">
        <f t="shared" si="36"/>
        <v>74. Overige gespecialiseerde wetenschappelijke en technische activiteiten</v>
      </c>
      <c r="B1679" s="275">
        <v>74</v>
      </c>
      <c r="C1679" s="99" t="s">
        <v>17</v>
      </c>
      <c r="D1679" s="70">
        <v>33</v>
      </c>
      <c r="E1679" s="70">
        <v>40</v>
      </c>
      <c r="F1679" s="70">
        <v>57</v>
      </c>
      <c r="G1679" s="70">
        <v>67</v>
      </c>
      <c r="H1679" s="70">
        <v>65</v>
      </c>
      <c r="I1679" s="70">
        <v>87</v>
      </c>
      <c r="J1679" s="70">
        <v>108</v>
      </c>
      <c r="K1679" s="69">
        <v>102</v>
      </c>
      <c r="L1679" s="69">
        <v>106</v>
      </c>
      <c r="M1679" s="265">
        <v>121.96960219889618</v>
      </c>
      <c r="N1679" s="70">
        <v>129.460789903809</v>
      </c>
      <c r="O1679" s="70">
        <v>140.12849897274896</v>
      </c>
      <c r="P1679" s="70">
        <v>149.70273490988026</v>
      </c>
      <c r="Q1679" s="70">
        <v>153.29533839165612</v>
      </c>
      <c r="R1679" s="70">
        <v>161.45762874149426</v>
      </c>
      <c r="S1679" s="70">
        <v>166.02757730395462</v>
      </c>
      <c r="T1679" s="265">
        <v>172.21259788784718</v>
      </c>
      <c r="U1679" s="70">
        <v>127.2584500498985</v>
      </c>
      <c r="V1679" s="70">
        <v>135.40142148849864</v>
      </c>
      <c r="W1679" s="70">
        <v>142.19190254917987</v>
      </c>
      <c r="X1679" s="70">
        <v>143.12729252715599</v>
      </c>
      <c r="Y1679" s="70">
        <v>148.18370677649185</v>
      </c>
      <c r="Z1679" s="70">
        <v>149.78574781494382</v>
      </c>
      <c r="AA1679" s="70">
        <v>152.72268702688186</v>
      </c>
      <c r="BJ1679" s="275"/>
    </row>
    <row r="1680" spans="1:62" x14ac:dyDescent="0.25">
      <c r="A1680" t="str">
        <f t="shared" si="36"/>
        <v>74. Overige gespecialiseerde wetenschappelijke en technische activiteiten</v>
      </c>
      <c r="B1680" s="275">
        <v>74</v>
      </c>
      <c r="C1680" s="99" t="s">
        <v>156</v>
      </c>
      <c r="D1680" s="70">
        <v>8</v>
      </c>
      <c r="E1680" s="70">
        <v>14</v>
      </c>
      <c r="F1680" s="70">
        <v>10</v>
      </c>
      <c r="G1680" s="70">
        <v>9</v>
      </c>
      <c r="H1680" s="70">
        <v>10</v>
      </c>
      <c r="I1680" s="70">
        <v>12</v>
      </c>
      <c r="J1680" s="70">
        <v>17</v>
      </c>
      <c r="K1680" s="69">
        <v>18</v>
      </c>
      <c r="L1680" s="69">
        <v>19</v>
      </c>
      <c r="M1680" s="265">
        <v>17.757855392156863</v>
      </c>
      <c r="N1680" s="70">
        <v>22.447973457924835</v>
      </c>
      <c r="O1680" s="70">
        <v>35.174317329531576</v>
      </c>
      <c r="P1680" s="70">
        <v>38.011869174271837</v>
      </c>
      <c r="Q1680" s="70">
        <v>43.751472862093777</v>
      </c>
      <c r="R1680" s="70">
        <v>47.19626036942568</v>
      </c>
      <c r="S1680" s="70">
        <v>51.631857951876022</v>
      </c>
      <c r="T1680" s="265">
        <v>69.191481078336594</v>
      </c>
      <c r="U1680" s="70">
        <v>22.066096701088679</v>
      </c>
      <c r="V1680" s="70">
        <v>33.98775125131619</v>
      </c>
      <c r="W1680" s="70">
        <v>36.104751196389188</v>
      </c>
      <c r="X1680" s="70">
        <v>40.849447351281391</v>
      </c>
      <c r="Y1680" s="70">
        <v>43.316112481296251</v>
      </c>
      <c r="Z1680" s="70">
        <v>46.580914929802411</v>
      </c>
      <c r="AA1680" s="70">
        <v>61.360835613983426</v>
      </c>
      <c r="BJ1680" s="275"/>
    </row>
    <row r="1681" spans="1:62" x14ac:dyDescent="0.25">
      <c r="A1681" t="str">
        <f t="shared" si="36"/>
        <v>74. Overige gespecialiseerde wetenschappelijke en technische activiteiten</v>
      </c>
      <c r="B1681" s="275">
        <v>74</v>
      </c>
      <c r="C1681" s="99" t="s">
        <v>6</v>
      </c>
      <c r="D1681" s="70">
        <v>181</v>
      </c>
      <c r="E1681" s="70">
        <v>201</v>
      </c>
      <c r="F1681" s="70">
        <v>207</v>
      </c>
      <c r="G1681" s="70">
        <v>214</v>
      </c>
      <c r="H1681" s="70">
        <v>225</v>
      </c>
      <c r="I1681" s="70">
        <v>276</v>
      </c>
      <c r="J1681" s="70">
        <v>314</v>
      </c>
      <c r="K1681" s="69">
        <v>329</v>
      </c>
      <c r="L1681" s="69">
        <v>342</v>
      </c>
      <c r="M1681" s="265">
        <v>368.20526589635011</v>
      </c>
      <c r="N1681" s="70">
        <v>387.58100964987841</v>
      </c>
      <c r="O1681" s="70">
        <v>418.82456576835079</v>
      </c>
      <c r="P1681" s="70">
        <v>434.13802846139936</v>
      </c>
      <c r="Q1681" s="70">
        <v>457.45165019507056</v>
      </c>
      <c r="R1681" s="70">
        <v>480.20670502805854</v>
      </c>
      <c r="S1681" s="70">
        <v>490.89472726235061</v>
      </c>
      <c r="T1681" s="265">
        <v>510.81290572706001</v>
      </c>
      <c r="U1681" s="70">
        <v>380.98762253394148</v>
      </c>
      <c r="V1681" s="70">
        <v>404.69598957429974</v>
      </c>
      <c r="W1681" s="70">
        <v>412.35660973754307</v>
      </c>
      <c r="X1681" s="70">
        <v>427.10898349185447</v>
      </c>
      <c r="Y1681" s="70">
        <v>440.72745354085259</v>
      </c>
      <c r="Z1681" s="70">
        <v>442.87241321838331</v>
      </c>
      <c r="AA1681" s="70">
        <v>453.00239638363394</v>
      </c>
      <c r="BJ1681" s="275"/>
    </row>
    <row r="1682" spans="1:62" x14ac:dyDescent="0.25">
      <c r="A1682" t="str">
        <f t="shared" si="36"/>
        <v>74. Overige gespecialiseerde wetenschappelijke en technische activiteiten</v>
      </c>
      <c r="B1682" s="275">
        <v>74</v>
      </c>
      <c r="C1682" s="99" t="s">
        <v>157</v>
      </c>
      <c r="D1682" s="267">
        <v>1.0629699777773631</v>
      </c>
      <c r="E1682" s="266"/>
      <c r="F1682" s="266"/>
      <c r="G1682" s="266"/>
      <c r="H1682" s="266"/>
      <c r="I1682" s="266"/>
      <c r="J1682" s="266"/>
      <c r="K1682" s="334"/>
      <c r="L1682" s="334"/>
      <c r="M1682" s="269"/>
      <c r="N1682" s="266"/>
      <c r="O1682" s="266"/>
      <c r="P1682" s="266"/>
      <c r="Q1682" s="266"/>
      <c r="R1682" s="266"/>
      <c r="S1682" s="266"/>
      <c r="T1682" s="269"/>
      <c r="U1682" s="266"/>
      <c r="V1682" s="266"/>
      <c r="W1682" s="266"/>
      <c r="X1682" s="266"/>
      <c r="Y1682" s="266"/>
      <c r="Z1682" s="266"/>
      <c r="AA1682" s="266"/>
      <c r="BJ1682" s="275"/>
    </row>
    <row r="1683" spans="1:62" x14ac:dyDescent="0.25">
      <c r="A1683" t="str">
        <f t="shared" si="36"/>
        <v>74. Overige gespecialiseerde wetenschappelijke en technische activiteiten</v>
      </c>
      <c r="B1683" s="275">
        <v>74</v>
      </c>
      <c r="C1683" s="99" t="s">
        <v>158</v>
      </c>
      <c r="D1683" s="266"/>
      <c r="E1683" s="267">
        <v>-2.3202511111318436E-2</v>
      </c>
      <c r="F1683" s="267">
        <v>-5.9638826311814164E-4</v>
      </c>
      <c r="G1683" s="267">
        <v>2.2570477122110244E-3</v>
      </c>
      <c r="H1683" s="267">
        <v>-2.5546081936387299E-3</v>
      </c>
      <c r="I1683" s="267">
        <v>-5.6645092412131448E-2</v>
      </c>
      <c r="J1683" s="267">
        <v>-1.1387324273262056E-3</v>
      </c>
      <c r="K1683" s="333">
        <v>7.4438531582686263E-2</v>
      </c>
      <c r="L1683" s="333">
        <v>-1.635714626180107E-2</v>
      </c>
      <c r="M1683" s="268">
        <v>-1.9010612528049475E-2</v>
      </c>
      <c r="N1683" s="267">
        <v>-3.6960126658188708E-3</v>
      </c>
      <c r="O1683" s="267">
        <v>-3.6960126658189818E-3</v>
      </c>
      <c r="P1683" s="267">
        <v>-3.6960126658185377E-3</v>
      </c>
      <c r="Q1683" s="267">
        <v>-3.6960126658190928E-3</v>
      </c>
      <c r="R1683" s="267">
        <v>-3.6960126658184267E-3</v>
      </c>
      <c r="S1683" s="267">
        <v>-3.6960126658189818E-3</v>
      </c>
      <c r="T1683" s="268">
        <v>-3.6960126658187598E-3</v>
      </c>
      <c r="U1683" s="267">
        <v>5.4082918085697207E-3</v>
      </c>
      <c r="V1683" s="267">
        <v>5.4082918085707199E-3</v>
      </c>
      <c r="W1683" s="267">
        <v>5.4082918085708309E-3</v>
      </c>
      <c r="X1683" s="267">
        <v>5.4082918085703868E-3</v>
      </c>
      <c r="Y1683" s="267">
        <v>5.4082918085704978E-3</v>
      </c>
      <c r="Z1683" s="267">
        <v>5.4082918085706089E-3</v>
      </c>
      <c r="AA1683" s="267">
        <v>5.4082918085701648E-3</v>
      </c>
      <c r="BJ1683" s="275"/>
    </row>
    <row r="1684" spans="1:62" x14ac:dyDescent="0.25">
      <c r="A1684" t="str">
        <f t="shared" si="36"/>
        <v>74. Overige gespecialiseerde wetenschappelijke en technische activiteiten</v>
      </c>
      <c r="B1684" s="275">
        <v>74</v>
      </c>
      <c r="C1684" s="99" t="s">
        <v>159</v>
      </c>
      <c r="D1684" s="270"/>
      <c r="E1684" s="70">
        <v>3.8561009407392897</v>
      </c>
      <c r="F1684" s="70">
        <v>3.4408661148657353</v>
      </c>
      <c r="G1684" s="70">
        <v>3.4579867307177103</v>
      </c>
      <c r="H1684" s="70">
        <v>5.1436751929239177</v>
      </c>
      <c r="I1684" s="70">
        <v>4.139431853295541</v>
      </c>
      <c r="J1684" s="70">
        <v>4.0105473915272354</v>
      </c>
      <c r="K1684" s="69">
        <v>3.8910756339405617</v>
      </c>
      <c r="L1684" s="69">
        <v>2.230867711249092</v>
      </c>
      <c r="M1684" s="265">
        <v>4.9955711539142218</v>
      </c>
      <c r="N1684" s="70">
        <v>5.8523658825187646</v>
      </c>
      <c r="O1684" s="70">
        <v>6.2221710449221552</v>
      </c>
      <c r="P1684" s="70">
        <v>6.5888077371933926</v>
      </c>
      <c r="Q1684" s="70">
        <v>7.0253230224104284</v>
      </c>
      <c r="R1684" s="70">
        <v>7.4866646158440631</v>
      </c>
      <c r="S1684" s="70">
        <v>7.9860146069042912</v>
      </c>
      <c r="T1684" s="265">
        <v>8.5235418344051865</v>
      </c>
      <c r="U1684" s="70">
        <v>5.9457806270452682</v>
      </c>
      <c r="V1684" s="70">
        <v>6.21394971040929</v>
      </c>
      <c r="W1684" s="70">
        <v>6.4681636662945099</v>
      </c>
      <c r="X1684" s="70">
        <v>6.7793622422272897</v>
      </c>
      <c r="Y1684" s="70">
        <v>7.1016505394682126</v>
      </c>
      <c r="Z1684" s="70">
        <v>7.446452035249675</v>
      </c>
      <c r="AA1684" s="70">
        <v>7.8124593418098556</v>
      </c>
      <c r="BJ1684" s="275"/>
    </row>
    <row r="1685" spans="1:62" x14ac:dyDescent="0.25">
      <c r="A1685" t="str">
        <f t="shared" si="36"/>
        <v>74. Overige gespecialiseerde wetenschappelijke en technische activiteiten</v>
      </c>
      <c r="B1685" s="275">
        <v>74</v>
      </c>
      <c r="C1685" s="99" t="s">
        <v>160</v>
      </c>
      <c r="D1685" s="270"/>
      <c r="E1685" s="70">
        <v>54.536902856549261</v>
      </c>
      <c r="F1685" s="70">
        <v>66.91718447284083</v>
      </c>
      <c r="G1685" s="70">
        <v>71.247191689725796</v>
      </c>
      <c r="H1685" s="70">
        <v>68.895475583206945</v>
      </c>
      <c r="I1685" s="70">
        <v>67.788152038380531</v>
      </c>
      <c r="J1685" s="70">
        <v>89.532641957044902</v>
      </c>
      <c r="K1685" s="69">
        <v>124.41481779055478</v>
      </c>
      <c r="L1685" s="69">
        <v>88.430264137859794</v>
      </c>
      <c r="M1685" s="265">
        <v>102.16287903077409</v>
      </c>
      <c r="N1685" s="70">
        <v>121.150856783333</v>
      </c>
      <c r="O1685" s="70">
        <v>128.80625857594751</v>
      </c>
      <c r="P1685" s="70">
        <v>136.39606931036306</v>
      </c>
      <c r="Q1685" s="70">
        <v>145.43244910353889</v>
      </c>
      <c r="R1685" s="70">
        <v>154.98276267522189</v>
      </c>
      <c r="S1685" s="70">
        <v>165.31989477976128</v>
      </c>
      <c r="T1685" s="265">
        <v>176.44734057918143</v>
      </c>
      <c r="U1685" s="70">
        <v>124.42790628889986</v>
      </c>
      <c r="V1685" s="70">
        <v>130.03990573311435</v>
      </c>
      <c r="W1685" s="70">
        <v>135.35986492170892</v>
      </c>
      <c r="X1685" s="70">
        <v>141.87234657420561</v>
      </c>
      <c r="Y1685" s="70">
        <v>148.6169038598704</v>
      </c>
      <c r="Z1685" s="70">
        <v>155.83259695325805</v>
      </c>
      <c r="AA1685" s="70">
        <v>163.4920660286171</v>
      </c>
      <c r="BJ1685" s="275"/>
    </row>
    <row r="1686" spans="1:62" x14ac:dyDescent="0.25">
      <c r="A1686" t="str">
        <f t="shared" si="36"/>
        <v>74. Overige gespecialiseerde wetenschappelijke en technische activiteiten</v>
      </c>
      <c r="B1686" s="275">
        <v>74</v>
      </c>
      <c r="C1686" s="99" t="s">
        <v>161</v>
      </c>
      <c r="D1686" s="270"/>
      <c r="E1686" s="70">
        <v>117.31362251500653</v>
      </c>
      <c r="F1686" s="70">
        <v>154.54067945963837</v>
      </c>
      <c r="G1686" s="70">
        <v>178.66157344275592</v>
      </c>
      <c r="H1686" s="70">
        <v>177.21771397021419</v>
      </c>
      <c r="I1686" s="70">
        <v>151.08480903162564</v>
      </c>
      <c r="J1686" s="70">
        <v>233.41346637859252</v>
      </c>
      <c r="K1686" s="69">
        <v>296.08944445837903</v>
      </c>
      <c r="L1686" s="69">
        <v>207.51338323117855</v>
      </c>
      <c r="M1686" s="265">
        <v>232.6862177167437</v>
      </c>
      <c r="N1686" s="70">
        <v>288.74476096365282</v>
      </c>
      <c r="O1686" s="70">
        <v>306.99025438713227</v>
      </c>
      <c r="P1686" s="70">
        <v>325.07942143435764</v>
      </c>
      <c r="Q1686" s="70">
        <v>346.61626725315062</v>
      </c>
      <c r="R1686" s="70">
        <v>369.37799657641318</v>
      </c>
      <c r="S1686" s="70">
        <v>394.01498898260752</v>
      </c>
      <c r="T1686" s="265">
        <v>420.53557466229205</v>
      </c>
      <c r="U1686" s="70">
        <v>298.93600825360886</v>
      </c>
      <c r="V1686" s="70">
        <v>312.41874506250304</v>
      </c>
      <c r="W1686" s="70">
        <v>325.19985993731336</v>
      </c>
      <c r="X1686" s="70">
        <v>340.84599051273307</v>
      </c>
      <c r="Y1686" s="70">
        <v>357.04967899828222</v>
      </c>
      <c r="Z1686" s="70">
        <v>374.38526355045008</v>
      </c>
      <c r="AA1686" s="70">
        <v>392.78701263568757</v>
      </c>
      <c r="BJ1686" s="275"/>
    </row>
    <row r="1687" spans="1:62" x14ac:dyDescent="0.25">
      <c r="A1687" t="str">
        <f t="shared" si="36"/>
        <v>74. Overige gespecialiseerde wetenschappelijke en technische activiteiten</v>
      </c>
      <c r="B1687" s="275">
        <v>74</v>
      </c>
      <c r="C1687" s="99" t="s">
        <v>162</v>
      </c>
      <c r="D1687" s="270"/>
      <c r="E1687" s="70">
        <v>79.800329850196675</v>
      </c>
      <c r="F1687" s="70">
        <v>96.22775831273448</v>
      </c>
      <c r="G1687" s="70">
        <v>101.52957617948954</v>
      </c>
      <c r="H1687" s="70">
        <v>111.43692763261033</v>
      </c>
      <c r="I1687" s="70">
        <v>86.253710381602843</v>
      </c>
      <c r="J1687" s="70">
        <v>134.19986677301114</v>
      </c>
      <c r="K1687" s="69">
        <v>214.47172862311191</v>
      </c>
      <c r="L1687" s="69">
        <v>127.11665852391756</v>
      </c>
      <c r="M1687" s="265">
        <v>133.22506223237301</v>
      </c>
      <c r="N1687" s="70">
        <v>160.94423643020656</v>
      </c>
      <c r="O1687" s="70">
        <v>179.41902451829435</v>
      </c>
      <c r="P1687" s="70">
        <v>198.93187728074858</v>
      </c>
      <c r="Q1687" s="70">
        <v>217.10741332826595</v>
      </c>
      <c r="R1687" s="70">
        <v>238.86075193141789</v>
      </c>
      <c r="S1687" s="70">
        <v>256.44129097079337</v>
      </c>
      <c r="T1687" s="265">
        <v>272.92692953610054</v>
      </c>
      <c r="U1687" s="70">
        <v>168.16397226693709</v>
      </c>
      <c r="V1687" s="70">
        <v>184.27838466013637</v>
      </c>
      <c r="W1687" s="70">
        <v>200.84390808879323</v>
      </c>
      <c r="X1687" s="70">
        <v>215.46528711021932</v>
      </c>
      <c r="Y1687" s="70">
        <v>233.02141295742908</v>
      </c>
      <c r="Z1687" s="70">
        <v>245.916329286946</v>
      </c>
      <c r="AA1687" s="70">
        <v>257.27298139847079</v>
      </c>
      <c r="BJ1687" s="275"/>
    </row>
    <row r="1688" spans="1:62" x14ac:dyDescent="0.25">
      <c r="A1688" t="str">
        <f t="shared" si="36"/>
        <v>74. Overige gespecialiseerde wetenschappelijke en technische activiteiten</v>
      </c>
      <c r="B1688" s="275">
        <v>74</v>
      </c>
      <c r="C1688" s="99" t="s">
        <v>163</v>
      </c>
      <c r="D1688" s="270"/>
      <c r="E1688" s="70">
        <v>44.750158923151666</v>
      </c>
      <c r="F1688" s="70">
        <v>60.593987817177371</v>
      </c>
      <c r="G1688" s="70">
        <v>70.254117319810831</v>
      </c>
      <c r="H1688" s="70">
        <v>70.135069354455027</v>
      </c>
      <c r="I1688" s="70">
        <v>48.944766053656537</v>
      </c>
      <c r="J1688" s="70">
        <v>87.106517621536554</v>
      </c>
      <c r="K1688" s="69">
        <v>129.90445326288295</v>
      </c>
      <c r="L1688" s="69">
        <v>67.477221282808515</v>
      </c>
      <c r="M1688" s="265">
        <v>73.314397916022017</v>
      </c>
      <c r="N1688" s="70">
        <v>84.833930877103128</v>
      </c>
      <c r="O1688" s="70">
        <v>93.504324650186305</v>
      </c>
      <c r="P1688" s="70">
        <v>100.37139049479001</v>
      </c>
      <c r="Q1688" s="70">
        <v>112.18125744239845</v>
      </c>
      <c r="R1688" s="70">
        <v>119.02462828018838</v>
      </c>
      <c r="S1688" s="70">
        <v>132.93918721345219</v>
      </c>
      <c r="T1688" s="265">
        <v>148.19927584319481</v>
      </c>
      <c r="U1688" s="70">
        <v>89.680810859213935</v>
      </c>
      <c r="V1688" s="70">
        <v>97.165034682126333</v>
      </c>
      <c r="W1688" s="70">
        <v>102.52661754315301</v>
      </c>
      <c r="X1688" s="70">
        <v>112.64070752324523</v>
      </c>
      <c r="Y1688" s="70">
        <v>117.4790096376513</v>
      </c>
      <c r="Z1688" s="70">
        <v>128.98073247848146</v>
      </c>
      <c r="AA1688" s="70">
        <v>141.34038767641968</v>
      </c>
      <c r="BJ1688" s="275"/>
    </row>
    <row r="1689" spans="1:62" x14ac:dyDescent="0.25">
      <c r="A1689" t="str">
        <f t="shared" si="36"/>
        <v>74. Overige gespecialiseerde wetenschappelijke en technische activiteiten</v>
      </c>
      <c r="B1689" s="275">
        <v>74</v>
      </c>
      <c r="C1689" s="99" t="s">
        <v>164</v>
      </c>
      <c r="D1689" s="270"/>
      <c r="E1689" s="70">
        <v>34.348318372367771</v>
      </c>
      <c r="F1689" s="70">
        <v>42.499343451007732</v>
      </c>
      <c r="G1689" s="70">
        <v>43.623806423295704</v>
      </c>
      <c r="H1689" s="70">
        <v>47.302056167800885</v>
      </c>
      <c r="I1689" s="70">
        <v>28.940495531895635</v>
      </c>
      <c r="J1689" s="70">
        <v>57.873111989906171</v>
      </c>
      <c r="K1689" s="69">
        <v>96.60979013703691</v>
      </c>
      <c r="L1689" s="69">
        <v>50.417584794204615</v>
      </c>
      <c r="M1689" s="265">
        <v>54.029777536836967</v>
      </c>
      <c r="N1689" s="70">
        <v>65.004731501830463</v>
      </c>
      <c r="O1689" s="70">
        <v>65.5204967955233</v>
      </c>
      <c r="P1689" s="70">
        <v>69.75013592366399</v>
      </c>
      <c r="Q1689" s="70">
        <v>72.110275372427111</v>
      </c>
      <c r="R1689" s="70">
        <v>77.085862733457262</v>
      </c>
      <c r="S1689" s="70">
        <v>80.625504937975222</v>
      </c>
      <c r="T1689" s="265">
        <v>88.865779421761999</v>
      </c>
      <c r="U1689" s="70">
        <v>69.115842226694852</v>
      </c>
      <c r="V1689" s="70">
        <v>68.479123726782831</v>
      </c>
      <c r="W1689" s="70">
        <v>71.65961125243922</v>
      </c>
      <c r="X1689" s="70">
        <v>72.824065523757483</v>
      </c>
      <c r="Y1689" s="70">
        <v>76.524566958027251</v>
      </c>
      <c r="Z1689" s="70">
        <v>78.676850741688753</v>
      </c>
      <c r="AA1689" s="70">
        <v>85.242749901063988</v>
      </c>
      <c r="BJ1689" s="275"/>
    </row>
    <row r="1690" spans="1:62" x14ac:dyDescent="0.25">
      <c r="A1690" t="str">
        <f t="shared" si="36"/>
        <v>74. Overige gespecialiseerde wetenschappelijke en technische activiteiten</v>
      </c>
      <c r="B1690" s="275">
        <v>74</v>
      </c>
      <c r="C1690" s="99" t="s">
        <v>165</v>
      </c>
      <c r="D1690" s="270"/>
      <c r="E1690" s="70">
        <v>25.714441172237869</v>
      </c>
      <c r="F1690" s="70">
        <v>31.778132787929</v>
      </c>
      <c r="G1690" s="70">
        <v>32.025262554255626</v>
      </c>
      <c r="H1690" s="70">
        <v>33.472725401224501</v>
      </c>
      <c r="I1690" s="70">
        <v>23.780087027801866</v>
      </c>
      <c r="J1690" s="70">
        <v>45.236215781217247</v>
      </c>
      <c r="K1690" s="69">
        <v>71.671975231624387</v>
      </c>
      <c r="L1690" s="69">
        <v>35.70531908829966</v>
      </c>
      <c r="M1690" s="265">
        <v>36.571509637776828</v>
      </c>
      <c r="N1690" s="70">
        <v>42.682772536489885</v>
      </c>
      <c r="O1690" s="70">
        <v>47.198447320272308</v>
      </c>
      <c r="P1690" s="70">
        <v>51.252133215380837</v>
      </c>
      <c r="Q1690" s="70">
        <v>53.579085474796436</v>
      </c>
      <c r="R1690" s="70">
        <v>58.892794119840808</v>
      </c>
      <c r="S1690" s="70">
        <v>63.31772023316838</v>
      </c>
      <c r="T1690" s="265">
        <v>63.820100318702785</v>
      </c>
      <c r="U1690" s="70">
        <v>45.59825821832883</v>
      </c>
      <c r="V1690" s="70">
        <v>49.564613096728841</v>
      </c>
      <c r="W1690" s="70">
        <v>52.905927401079623</v>
      </c>
      <c r="X1690" s="70">
        <v>54.367086335576758</v>
      </c>
      <c r="Y1690" s="70">
        <v>58.742347578448808</v>
      </c>
      <c r="Z1690" s="70">
        <v>62.081583469975826</v>
      </c>
      <c r="AA1690" s="70">
        <v>61.509666939326365</v>
      </c>
      <c r="BJ1690" s="275"/>
    </row>
    <row r="1691" spans="1:62" x14ac:dyDescent="0.25">
      <c r="A1691" t="str">
        <f t="shared" si="36"/>
        <v>74. Overige gespecialiseerde wetenschappelijke en technische activiteiten</v>
      </c>
      <c r="B1691" s="275">
        <v>74</v>
      </c>
      <c r="C1691" s="99" t="s">
        <v>166</v>
      </c>
      <c r="D1691" s="266"/>
      <c r="E1691" s="70">
        <v>16.602237009533749</v>
      </c>
      <c r="F1691" s="70">
        <v>21.333668364393311</v>
      </c>
      <c r="G1691" s="70">
        <v>21.013854801144507</v>
      </c>
      <c r="H1691" s="70">
        <v>22.215391776826007</v>
      </c>
      <c r="I1691" s="70">
        <v>11.218269760640622</v>
      </c>
      <c r="J1691" s="70">
        <v>27.336881192269846</v>
      </c>
      <c r="K1691" s="69">
        <v>48.985232870480672</v>
      </c>
      <c r="L1691" s="69">
        <v>24.100080957229153</v>
      </c>
      <c r="M1691" s="265">
        <v>25.191504306576807</v>
      </c>
      <c r="N1691" s="70">
        <v>30.741198431855274</v>
      </c>
      <c r="O1691" s="70">
        <v>31.007584453174335</v>
      </c>
      <c r="P1691" s="70">
        <v>30.629651414693708</v>
      </c>
      <c r="Q1691" s="70">
        <v>32.571831135564665</v>
      </c>
      <c r="R1691" s="70">
        <v>32.7079821239574</v>
      </c>
      <c r="S1691" s="70">
        <v>33.83900661429206</v>
      </c>
      <c r="T1691" s="265">
        <v>37.448730165350838</v>
      </c>
      <c r="U1691" s="70">
        <v>33.415708315419451</v>
      </c>
      <c r="V1691" s="70">
        <v>33.131888350501008</v>
      </c>
      <c r="W1691" s="70">
        <v>32.171305525850748</v>
      </c>
      <c r="X1691" s="70">
        <v>33.629250041189685</v>
      </c>
      <c r="Y1691" s="70">
        <v>33.195341155547631</v>
      </c>
      <c r="Z1691" s="70">
        <v>33.758983926611748</v>
      </c>
      <c r="AA1691" s="70">
        <v>36.724613542815078</v>
      </c>
      <c r="BJ1691" s="275"/>
    </row>
    <row r="1692" spans="1:62" x14ac:dyDescent="0.25">
      <c r="A1692" t="str">
        <f t="shared" si="36"/>
        <v>74. Overige gespecialiseerde wetenschappelijke en technische activiteiten</v>
      </c>
      <c r="B1692" s="275">
        <v>74</v>
      </c>
      <c r="C1692" s="99" t="s">
        <v>167</v>
      </c>
      <c r="D1692" s="266"/>
      <c r="E1692" s="70">
        <v>14.353938381343756</v>
      </c>
      <c r="F1692" s="70">
        <v>18.394735359096387</v>
      </c>
      <c r="G1692" s="70">
        <v>17.918276616637883</v>
      </c>
      <c r="H1692" s="70">
        <v>16.998292721392932</v>
      </c>
      <c r="I1692" s="70">
        <v>10.36283249917493</v>
      </c>
      <c r="J1692" s="70">
        <v>22.052768066336945</v>
      </c>
      <c r="K1692" s="69">
        <v>37.831973883980957</v>
      </c>
      <c r="L1692" s="69">
        <v>22.859060694269452</v>
      </c>
      <c r="M1692" s="265">
        <v>23.158246483652189</v>
      </c>
      <c r="N1692" s="70">
        <v>27.882204740529172</v>
      </c>
      <c r="O1692" s="70">
        <v>28.760175315959181</v>
      </c>
      <c r="P1692" s="70">
        <v>29.718086529926776</v>
      </c>
      <c r="Q1692" s="70">
        <v>30.072191353340322</v>
      </c>
      <c r="R1692" s="70">
        <v>31.778408102919997</v>
      </c>
      <c r="S1692" s="70">
        <v>33.13884734552289</v>
      </c>
      <c r="T1692" s="265">
        <v>33.34416769213837</v>
      </c>
      <c r="U1692" s="70">
        <v>29.962336272981588</v>
      </c>
      <c r="V1692" s="70">
        <v>30.380048855192133</v>
      </c>
      <c r="W1692" s="70">
        <v>30.857885173246064</v>
      </c>
      <c r="X1692" s="70">
        <v>30.694373171244408</v>
      </c>
      <c r="Y1692" s="70">
        <v>31.884103300814242</v>
      </c>
      <c r="Z1692" s="70">
        <v>32.683446336857116</v>
      </c>
      <c r="AA1692" s="70">
        <v>32.32650139503108</v>
      </c>
      <c r="BJ1692" s="275"/>
    </row>
    <row r="1693" spans="1:62" x14ac:dyDescent="0.25">
      <c r="A1693" t="str">
        <f t="shared" si="36"/>
        <v>74. Overige gespecialiseerde wetenschappelijke en technische activiteiten</v>
      </c>
      <c r="B1693" s="275">
        <v>74</v>
      </c>
      <c r="C1693" s="99" t="s">
        <v>168</v>
      </c>
      <c r="D1693" s="266"/>
      <c r="E1693" s="70">
        <v>6.7166172256231924</v>
      </c>
      <c r="F1693" s="70">
        <v>9.0455991268046088</v>
      </c>
      <c r="G1693" s="70">
        <v>13.05262460629033</v>
      </c>
      <c r="H1693" s="70">
        <v>15.02017780205284</v>
      </c>
      <c r="I1693" s="70">
        <v>11.055932811371624</v>
      </c>
      <c r="J1693" s="70">
        <v>19.626994158513924</v>
      </c>
      <c r="K1693" s="69">
        <v>32.526888985719317</v>
      </c>
      <c r="L1693" s="69">
        <v>21.458680457486093</v>
      </c>
      <c r="M1693" s="265">
        <v>22.018929913949492</v>
      </c>
      <c r="N1693" s="70">
        <v>27.20414322331262</v>
      </c>
      <c r="O1693" s="70">
        <v>28.874980379154469</v>
      </c>
      <c r="P1693" s="70">
        <v>31.254309983778754</v>
      </c>
      <c r="Q1693" s="70">
        <v>33.389750954249131</v>
      </c>
      <c r="R1693" s="70">
        <v>34.191046505770565</v>
      </c>
      <c r="S1693" s="70">
        <v>36.011566632950732</v>
      </c>
      <c r="T1693" s="265">
        <v>37.03084957702081</v>
      </c>
      <c r="U1693" s="70">
        <v>28.314591618351429</v>
      </c>
      <c r="V1693" s="70">
        <v>29.542369395215381</v>
      </c>
      <c r="W1693" s="70">
        <v>31.432716716902</v>
      </c>
      <c r="X1693" s="70">
        <v>33.009090622031223</v>
      </c>
      <c r="Y1693" s="70">
        <v>33.226236408791316</v>
      </c>
      <c r="Z1693" s="70">
        <v>34.400055966632394</v>
      </c>
      <c r="AA1693" s="70">
        <v>34.771961235993103</v>
      </c>
      <c r="BJ1693" s="275"/>
    </row>
    <row r="1694" spans="1:62" x14ac:dyDescent="0.25">
      <c r="A1694" t="str">
        <f t="shared" si="36"/>
        <v>74. Overige gespecialiseerde wetenschappelijke en technische activiteiten</v>
      </c>
      <c r="B1694" s="275">
        <v>74</v>
      </c>
      <c r="C1694" s="99" t="s">
        <v>169</v>
      </c>
      <c r="D1694" s="266"/>
      <c r="E1694" s="70">
        <v>2.0492589026951973</v>
      </c>
      <c r="F1694" s="70">
        <v>3.9026887995913992</v>
      </c>
      <c r="G1694" s="70">
        <v>2.8161692166042913</v>
      </c>
      <c r="H1694" s="70">
        <v>2.4912473917912141</v>
      </c>
      <c r="I1694" s="70">
        <v>2.2271478153608664</v>
      </c>
      <c r="J1694" s="70">
        <v>3.3386536982507025</v>
      </c>
      <c r="K1694" s="69">
        <v>6.014572894025374</v>
      </c>
      <c r="L1694" s="69">
        <v>4.7340490983555066</v>
      </c>
      <c r="M1694" s="265">
        <v>4.9466359669832034</v>
      </c>
      <c r="N1694" s="70">
        <v>4.8951989854964344</v>
      </c>
      <c r="O1694" s="70">
        <v>6.1880950413763687</v>
      </c>
      <c r="P1694" s="70">
        <v>9.6962881330310946</v>
      </c>
      <c r="Q1694" s="70">
        <v>10.47849863114117</v>
      </c>
      <c r="R1694" s="70">
        <v>12.060699945956893</v>
      </c>
      <c r="S1694" s="70">
        <v>13.010303371525351</v>
      </c>
      <c r="T1694" s="265">
        <v>14.233037328198499</v>
      </c>
      <c r="U1694" s="70">
        <v>5.0568719077987936</v>
      </c>
      <c r="V1694" s="70">
        <v>6.2837218829809514</v>
      </c>
      <c r="W1694" s="70">
        <v>9.6786295820353185</v>
      </c>
      <c r="X1694" s="70">
        <v>10.281483773300964</v>
      </c>
      <c r="Y1694" s="70">
        <v>11.632622194402908</v>
      </c>
      <c r="Z1694" s="70">
        <v>12.335049899013475</v>
      </c>
      <c r="AA1694" s="70">
        <v>13.264761703832827</v>
      </c>
      <c r="BJ1694" s="275"/>
    </row>
    <row r="1695" spans="1:62" x14ac:dyDescent="0.25">
      <c r="A1695" t="str">
        <f t="shared" si="36"/>
        <v>74. Overige gespecialiseerde wetenschappelijke en technische activiteiten</v>
      </c>
      <c r="B1695" s="275">
        <v>74</v>
      </c>
      <c r="C1695" s="99" t="s">
        <v>26</v>
      </c>
      <c r="D1695" s="270"/>
      <c r="E1695" s="70">
        <v>23.119814509662145</v>
      </c>
      <c r="F1695" s="70">
        <v>31.343023285492396</v>
      </c>
      <c r="G1695" s="70">
        <v>33.787070439532506</v>
      </c>
      <c r="H1695" s="70">
        <v>34.509717915236983</v>
      </c>
      <c r="I1695" s="70">
        <v>23.64591312590742</v>
      </c>
      <c r="J1695" s="70">
        <v>45.018415923101571</v>
      </c>
      <c r="K1695" s="69">
        <v>76.373435763725652</v>
      </c>
      <c r="L1695" s="69">
        <v>49.051790250111047</v>
      </c>
      <c r="M1695" s="265">
        <v>50.123812364584886</v>
      </c>
      <c r="N1695" s="70">
        <v>59.981546949338224</v>
      </c>
      <c r="O1695" s="70">
        <v>63.823250736490024</v>
      </c>
      <c r="P1695" s="70">
        <v>70.668684646736622</v>
      </c>
      <c r="Q1695" s="70">
        <v>73.940440938730617</v>
      </c>
      <c r="R1695" s="70">
        <v>78.030154554647467</v>
      </c>
      <c r="S1695" s="70">
        <v>82.160717349998976</v>
      </c>
      <c r="T1695" s="265">
        <v>84.608054597357665</v>
      </c>
      <c r="U1695" s="70">
        <v>63.33379979913181</v>
      </c>
      <c r="V1695" s="70">
        <v>66.206140133388473</v>
      </c>
      <c r="W1695" s="70">
        <v>71.969231472183381</v>
      </c>
      <c r="X1695" s="70">
        <v>73.984947566576594</v>
      </c>
      <c r="Y1695" s="70">
        <v>76.742961904008467</v>
      </c>
      <c r="Z1695" s="70">
        <v>79.41855220250298</v>
      </c>
      <c r="AA1695" s="70">
        <v>80.363224334857009</v>
      </c>
      <c r="BJ1695" s="275"/>
    </row>
    <row r="1696" spans="1:62" x14ac:dyDescent="0.25">
      <c r="A1696" t="str">
        <f t="shared" si="36"/>
        <v>74. Overige gespecialiseerde wetenschappelijke en technische activiteiten</v>
      </c>
      <c r="B1696" s="275">
        <v>74</v>
      </c>
      <c r="C1696" s="82" t="s">
        <v>19</v>
      </c>
      <c r="D1696" s="270"/>
      <c r="E1696" s="70">
        <v>400.04192614944492</v>
      </c>
      <c r="F1696" s="70">
        <v>508.67464406607922</v>
      </c>
      <c r="G1696" s="70">
        <v>555.60043958072811</v>
      </c>
      <c r="H1696" s="70">
        <v>570.3287529944987</v>
      </c>
      <c r="I1696" s="70">
        <v>445.7956348048067</v>
      </c>
      <c r="J1696" s="70">
        <v>723.72766500820717</v>
      </c>
      <c r="K1696" s="69">
        <v>1062.4119537717368</v>
      </c>
      <c r="L1696" s="69">
        <v>652.04316997685805</v>
      </c>
      <c r="M1696" s="265">
        <v>712.30073189560244</v>
      </c>
      <c r="N1696" s="70">
        <v>859.93640035632814</v>
      </c>
      <c r="O1696" s="70">
        <v>922.49181248194259</v>
      </c>
      <c r="P1696" s="70">
        <v>989.66817145792777</v>
      </c>
      <c r="Q1696" s="70">
        <v>1060.5643430712832</v>
      </c>
      <c r="R1696" s="70">
        <v>1136.4495976109883</v>
      </c>
      <c r="S1696" s="70">
        <v>1216.6443256889531</v>
      </c>
      <c r="T1696" s="265">
        <v>1301.3753269583469</v>
      </c>
      <c r="U1696" s="70">
        <v>898.61808685528001</v>
      </c>
      <c r="V1696" s="70">
        <v>947.49778515569051</v>
      </c>
      <c r="W1696" s="70">
        <v>999.10448980881586</v>
      </c>
      <c r="X1696" s="70">
        <v>1052.4090434297311</v>
      </c>
      <c r="Y1696" s="70">
        <v>1108.4738735887336</v>
      </c>
      <c r="Z1696" s="70">
        <v>1166.4973446451645</v>
      </c>
      <c r="AA1696" s="70">
        <v>1226.5451617990675</v>
      </c>
      <c r="BJ1696" s="275"/>
    </row>
    <row r="1697" spans="1:62" x14ac:dyDescent="0.25">
      <c r="A1697" t="str">
        <f t="shared" si="36"/>
        <v>74. Overige gespecialiseerde wetenschappelijke en technische activiteiten</v>
      </c>
      <c r="B1697" s="275">
        <v>74</v>
      </c>
      <c r="C1697" s="82" t="s">
        <v>20</v>
      </c>
      <c r="D1697" s="270"/>
      <c r="E1697" s="267">
        <v>5.7793478629100496E-2</v>
      </c>
      <c r="F1697" s="267">
        <v>6.1617034879019428E-2</v>
      </c>
      <c r="G1697" s="267">
        <v>6.081181372899775E-2</v>
      </c>
      <c r="H1697" s="267">
        <v>6.0508465922583181E-2</v>
      </c>
      <c r="I1697" s="267">
        <v>5.3042047251675918E-2</v>
      </c>
      <c r="J1697" s="267">
        <v>6.2203530553984081E-2</v>
      </c>
      <c r="K1697" s="333">
        <v>7.1886837768143919E-2</v>
      </c>
      <c r="L1697" s="333">
        <v>7.5227826175760668E-2</v>
      </c>
      <c r="M1697" s="268">
        <v>7.0368890722874097E-2</v>
      </c>
      <c r="N1697" s="267">
        <v>6.9751143136264418E-2</v>
      </c>
      <c r="O1697" s="267">
        <v>6.9185709697276401E-2</v>
      </c>
      <c r="P1697" s="267">
        <v>7.1406443780677703E-2</v>
      </c>
      <c r="Q1697" s="267">
        <v>6.9718015150883578E-2</v>
      </c>
      <c r="R1697" s="267">
        <v>6.8661342059234493E-2</v>
      </c>
      <c r="S1697" s="267">
        <v>6.7530596753059738E-2</v>
      </c>
      <c r="T1697" s="268">
        <v>6.5014337404958128E-2</v>
      </c>
      <c r="U1697" s="267">
        <v>7.0479106447510834E-2</v>
      </c>
      <c r="V1697" s="267">
        <v>6.9874717567291883E-2</v>
      </c>
      <c r="W1697" s="267">
        <v>7.2033738419046728E-2</v>
      </c>
      <c r="X1697" s="267">
        <v>7.0300562341677114E-2</v>
      </c>
      <c r="Y1697" s="267">
        <v>6.923299117150114E-2</v>
      </c>
      <c r="Z1697" s="267">
        <v>6.8082925835258726E-2</v>
      </c>
      <c r="AA1697" s="267">
        <v>6.5519988042659696E-2</v>
      </c>
      <c r="BJ1697" s="275"/>
    </row>
    <row r="1698" spans="1:62" x14ac:dyDescent="0.25">
      <c r="A1698" t="str">
        <f t="shared" si="36"/>
        <v>74. Overige gespecialiseerde wetenschappelijke en technische activiteiten</v>
      </c>
      <c r="B1698" s="275">
        <v>74</v>
      </c>
      <c r="C1698" s="82" t="s">
        <v>29</v>
      </c>
      <c r="D1698" s="270"/>
      <c r="E1698" s="70">
        <v>400.04192614944492</v>
      </c>
      <c r="F1698" s="70">
        <v>508.67464406607922</v>
      </c>
      <c r="G1698" s="70">
        <v>555.60043958072811</v>
      </c>
      <c r="H1698" s="70">
        <v>570.3287529944987</v>
      </c>
      <c r="I1698" s="70">
        <v>445.7956348048067</v>
      </c>
      <c r="J1698" s="70">
        <v>723.72766500820717</v>
      </c>
      <c r="K1698" s="69">
        <v>731.41195377173676</v>
      </c>
      <c r="L1698" s="69">
        <v>652.04316997685805</v>
      </c>
      <c r="M1698" s="265">
        <v>712.30073189560244</v>
      </c>
      <c r="N1698" s="70">
        <v>859.93640035632814</v>
      </c>
      <c r="O1698" s="70">
        <v>922.49181248194259</v>
      </c>
      <c r="P1698" s="70">
        <v>989.66817145792777</v>
      </c>
      <c r="Q1698" s="70">
        <v>1060.5643430712832</v>
      </c>
      <c r="R1698" s="70">
        <v>1136.4495976109883</v>
      </c>
      <c r="S1698" s="70">
        <v>1216.6443256889531</v>
      </c>
      <c r="T1698" s="265">
        <v>1301.3753269583469</v>
      </c>
      <c r="U1698" s="70">
        <v>898.61808685528001</v>
      </c>
      <c r="V1698" s="70">
        <v>947.49778515569051</v>
      </c>
      <c r="W1698" s="70">
        <v>999.10448980881586</v>
      </c>
      <c r="X1698" s="70">
        <v>1052.4090434297311</v>
      </c>
      <c r="Y1698" s="70">
        <v>1108.4738735887336</v>
      </c>
      <c r="Z1698" s="70">
        <v>1166.4973446451645</v>
      </c>
      <c r="AA1698" s="70">
        <v>1226.5451617990675</v>
      </c>
      <c r="BJ1698" s="275"/>
    </row>
    <row r="1699" spans="1:62" x14ac:dyDescent="0.25">
      <c r="A1699" t="str">
        <f t="shared" si="36"/>
        <v>77. Verhuur en lease</v>
      </c>
      <c r="B1699" s="275">
        <v>77</v>
      </c>
      <c r="C1699" s="5" t="s">
        <v>25</v>
      </c>
      <c r="D1699" s="70">
        <v>5847</v>
      </c>
      <c r="E1699" s="70">
        <v>5967</v>
      </c>
      <c r="F1699" s="70">
        <v>6115</v>
      </c>
      <c r="G1699" s="70">
        <v>6523</v>
      </c>
      <c r="H1699" s="70">
        <v>7065</v>
      </c>
      <c r="I1699" s="70">
        <v>7425</v>
      </c>
      <c r="J1699" s="70">
        <v>7578</v>
      </c>
      <c r="K1699" s="69">
        <v>7532</v>
      </c>
      <c r="L1699" s="69">
        <v>7926</v>
      </c>
      <c r="M1699" s="265">
        <v>8393.0026769194774</v>
      </c>
      <c r="N1699" s="70">
        <v>8736.9541788615534</v>
      </c>
      <c r="O1699" s="70">
        <v>9095.0010695747551</v>
      </c>
      <c r="P1699" s="70">
        <v>9467.7209885910688</v>
      </c>
      <c r="Q1699" s="70">
        <v>9855.7152475407911</v>
      </c>
      <c r="R1699" s="70">
        <v>10259.609800252805</v>
      </c>
      <c r="S1699" s="70">
        <v>10680.056252610175</v>
      </c>
      <c r="T1699" s="265">
        <v>11117.732913790447</v>
      </c>
      <c r="U1699" s="70">
        <v>8658.4965716252354</v>
      </c>
      <c r="V1699" s="70">
        <v>8932.38877273447</v>
      </c>
      <c r="W1699" s="70">
        <v>9214.9449419134507</v>
      </c>
      <c r="X1699" s="70">
        <v>9506.4391444418907</v>
      </c>
      <c r="Y1699" s="70">
        <v>9807.1541150425528</v>
      </c>
      <c r="Z1699" s="70">
        <v>10117.3815321197</v>
      </c>
      <c r="AA1699" s="70">
        <v>10437.422300672441</v>
      </c>
      <c r="BJ1699" s="275"/>
    </row>
    <row r="1700" spans="1:62" x14ac:dyDescent="0.25">
      <c r="A1700" t="str">
        <f t="shared" si="36"/>
        <v>77. Verhuur en lease</v>
      </c>
      <c r="B1700" s="275">
        <v>77</v>
      </c>
      <c r="C1700" s="5" t="s">
        <v>154</v>
      </c>
      <c r="D1700" s="266"/>
      <c r="E1700" s="70">
        <v>120</v>
      </c>
      <c r="F1700" s="70">
        <v>148</v>
      </c>
      <c r="G1700" s="70">
        <v>408</v>
      </c>
      <c r="H1700" s="70">
        <v>542</v>
      </c>
      <c r="I1700" s="70">
        <v>360</v>
      </c>
      <c r="J1700" s="70">
        <v>153</v>
      </c>
      <c r="K1700" s="69">
        <v>-46</v>
      </c>
      <c r="L1700" s="69">
        <v>394</v>
      </c>
      <c r="M1700" s="265">
        <v>467.00267691947738</v>
      </c>
      <c r="N1700" s="70">
        <v>343.95150194207599</v>
      </c>
      <c r="O1700" s="70">
        <v>358.04689071320172</v>
      </c>
      <c r="P1700" s="70">
        <v>372.71991901631372</v>
      </c>
      <c r="Q1700" s="70">
        <v>387.99425894972228</v>
      </c>
      <c r="R1700" s="70">
        <v>403.89455271201405</v>
      </c>
      <c r="S1700" s="70">
        <v>420.44645235736971</v>
      </c>
      <c r="T1700" s="265">
        <v>437.67666118027228</v>
      </c>
      <c r="U1700" s="70">
        <v>265.49389470575807</v>
      </c>
      <c r="V1700" s="70">
        <v>273.89220110923452</v>
      </c>
      <c r="W1700" s="70">
        <v>282.55616917898078</v>
      </c>
      <c r="X1700" s="70">
        <v>291.49420252843993</v>
      </c>
      <c r="Y1700" s="70">
        <v>300.71497060066213</v>
      </c>
      <c r="Z1700" s="70">
        <v>310.22741707714704</v>
      </c>
      <c r="AA1700" s="70">
        <v>320.0407685527407</v>
      </c>
      <c r="BJ1700" s="275"/>
    </row>
    <row r="1701" spans="1:62" x14ac:dyDescent="0.25">
      <c r="A1701" t="str">
        <f t="shared" si="36"/>
        <v>77. Verhuur en lease</v>
      </c>
      <c r="B1701" s="275">
        <v>77</v>
      </c>
      <c r="C1701" s="5" t="s">
        <v>155</v>
      </c>
      <c r="D1701" s="266"/>
      <c r="E1701" s="267">
        <v>1.0205233453052847</v>
      </c>
      <c r="F1701" s="267">
        <v>1.0248030836266131</v>
      </c>
      <c r="G1701" s="267">
        <v>1.0667211774325429</v>
      </c>
      <c r="H1701" s="267">
        <v>1.0830906024835198</v>
      </c>
      <c r="I1701" s="267">
        <v>1.0509554140127388</v>
      </c>
      <c r="J1701" s="267">
        <v>1.0206060606060605</v>
      </c>
      <c r="K1701" s="333">
        <v>0.99392979678015303</v>
      </c>
      <c r="L1701" s="333">
        <v>1.0523101433882103</v>
      </c>
      <c r="M1701" s="268">
        <v>1.0589203478323843</v>
      </c>
      <c r="N1701" s="267">
        <v>1.0409807449350557</v>
      </c>
      <c r="O1701" s="267">
        <v>1.0409807449350565</v>
      </c>
      <c r="P1701" s="267">
        <v>1.040980744935057</v>
      </c>
      <c r="Q1701" s="267">
        <v>1.0409807449350554</v>
      </c>
      <c r="R1701" s="267">
        <v>1.0409807449350563</v>
      </c>
      <c r="S1701" s="267">
        <v>1.0409807449350568</v>
      </c>
      <c r="T1701" s="268">
        <v>1.0409807449350565</v>
      </c>
      <c r="U1701" s="267">
        <v>1.0316327665944702</v>
      </c>
      <c r="V1701" s="267">
        <v>1.0316327665944693</v>
      </c>
      <c r="W1701" s="267">
        <v>1.0316327665944707</v>
      </c>
      <c r="X1701" s="267">
        <v>1.03163276659447</v>
      </c>
      <c r="Y1701" s="267">
        <v>1.0316327665944698</v>
      </c>
      <c r="Z1701" s="267">
        <v>1.0316327665944711</v>
      </c>
      <c r="AA1701" s="267">
        <v>1.0316327665944698</v>
      </c>
      <c r="BJ1701" s="275"/>
    </row>
    <row r="1702" spans="1:62" x14ac:dyDescent="0.25">
      <c r="A1702" t="str">
        <f t="shared" si="36"/>
        <v>77. Verhuur en lease</v>
      </c>
      <c r="B1702" s="275">
        <v>77</v>
      </c>
      <c r="C1702" s="5" t="s">
        <v>8</v>
      </c>
      <c r="D1702" s="70">
        <v>102</v>
      </c>
      <c r="E1702" s="70">
        <v>89</v>
      </c>
      <c r="F1702" s="70">
        <v>44</v>
      </c>
      <c r="G1702" s="70">
        <v>42</v>
      </c>
      <c r="H1702" s="70">
        <v>41</v>
      </c>
      <c r="I1702" s="70">
        <v>38</v>
      </c>
      <c r="J1702" s="70">
        <v>26</v>
      </c>
      <c r="K1702" s="69">
        <v>18</v>
      </c>
      <c r="L1702" s="69">
        <v>43</v>
      </c>
      <c r="M1702" s="265">
        <v>57.318642315942725</v>
      </c>
      <c r="N1702" s="70">
        <v>59.840615644467576</v>
      </c>
      <c r="O1702" s="70">
        <v>62.266314375989765</v>
      </c>
      <c r="P1702" s="70">
        <v>65.499893966217812</v>
      </c>
      <c r="Q1702" s="70">
        <v>68.902417962987073</v>
      </c>
      <c r="R1702" s="70">
        <v>72.420937218750595</v>
      </c>
      <c r="S1702" s="70">
        <v>76.194830219026954</v>
      </c>
      <c r="T1702" s="265">
        <v>79.447665914176397</v>
      </c>
      <c r="U1702" s="70">
        <v>59.303248568608112</v>
      </c>
      <c r="V1702" s="70">
        <v>61.153035958647912</v>
      </c>
      <c r="W1702" s="70">
        <v>63.751130533652173</v>
      </c>
      <c r="X1702" s="70">
        <v>66.460589294468065</v>
      </c>
      <c r="Y1702" s="70">
        <v>69.227125230689239</v>
      </c>
      <c r="Z1702" s="70">
        <v>72.180534434224285</v>
      </c>
      <c r="AA1702" s="70">
        <v>74.586145069236153</v>
      </c>
      <c r="BJ1702" s="275"/>
    </row>
    <row r="1703" spans="1:62" x14ac:dyDescent="0.25">
      <c r="A1703" t="str">
        <f t="shared" si="36"/>
        <v>77. Verhuur en lease</v>
      </c>
      <c r="B1703" s="275">
        <v>77</v>
      </c>
      <c r="C1703" s="5" t="s">
        <v>9</v>
      </c>
      <c r="D1703" s="70">
        <v>450</v>
      </c>
      <c r="E1703" s="70">
        <v>413</v>
      </c>
      <c r="F1703" s="70">
        <v>418</v>
      </c>
      <c r="G1703" s="70">
        <v>458</v>
      </c>
      <c r="H1703" s="70">
        <v>490</v>
      </c>
      <c r="I1703" s="70">
        <v>463</v>
      </c>
      <c r="J1703" s="70">
        <v>469</v>
      </c>
      <c r="K1703" s="69">
        <v>381</v>
      </c>
      <c r="L1703" s="69">
        <v>423</v>
      </c>
      <c r="M1703" s="265">
        <v>513.02125684585303</v>
      </c>
      <c r="N1703" s="70">
        <v>535.59377207745808</v>
      </c>
      <c r="O1703" s="70">
        <v>557.30459706726742</v>
      </c>
      <c r="P1703" s="70">
        <v>586.24622929131749</v>
      </c>
      <c r="Q1703" s="70">
        <v>616.69997115856393</v>
      </c>
      <c r="R1703" s="70">
        <v>648.19190986985575</v>
      </c>
      <c r="S1703" s="70">
        <v>681.96953006420301</v>
      </c>
      <c r="T1703" s="265">
        <v>711.08351094742534</v>
      </c>
      <c r="U1703" s="70">
        <v>530.78415479578143</v>
      </c>
      <c r="V1703" s="70">
        <v>547.34037827548309</v>
      </c>
      <c r="W1703" s="70">
        <v>570.5942044377673</v>
      </c>
      <c r="X1703" s="70">
        <v>594.84477777102904</v>
      </c>
      <c r="Y1703" s="70">
        <v>619.60621115052561</v>
      </c>
      <c r="Z1703" s="70">
        <v>646.040223547854</v>
      </c>
      <c r="AA1703" s="70">
        <v>667.57125327205733</v>
      </c>
      <c r="BJ1703" s="275"/>
    </row>
    <row r="1704" spans="1:62" x14ac:dyDescent="0.25">
      <c r="A1704" t="str">
        <f t="shared" si="36"/>
        <v>77. Verhuur en lease</v>
      </c>
      <c r="B1704" s="275">
        <v>77</v>
      </c>
      <c r="C1704" s="5" t="s">
        <v>10</v>
      </c>
      <c r="D1704" s="70">
        <v>851</v>
      </c>
      <c r="E1704" s="70">
        <v>870</v>
      </c>
      <c r="F1704" s="70">
        <v>894</v>
      </c>
      <c r="G1704" s="70">
        <v>955</v>
      </c>
      <c r="H1704" s="70">
        <v>1030</v>
      </c>
      <c r="I1704" s="70">
        <v>1109</v>
      </c>
      <c r="J1704" s="70">
        <v>1081</v>
      </c>
      <c r="K1704" s="69">
        <v>1030</v>
      </c>
      <c r="L1704" s="69">
        <v>1046</v>
      </c>
      <c r="M1704" s="265">
        <v>1147.1491710454814</v>
      </c>
      <c r="N1704" s="70">
        <v>1197.6227952682834</v>
      </c>
      <c r="O1704" s="70">
        <v>1246.1696236061521</v>
      </c>
      <c r="P1704" s="70">
        <v>1310.8850110710771</v>
      </c>
      <c r="Q1704" s="70">
        <v>1378.9815748529199</v>
      </c>
      <c r="R1704" s="70">
        <v>1449.39961485653</v>
      </c>
      <c r="S1704" s="70">
        <v>1524.9285885370045</v>
      </c>
      <c r="T1704" s="265">
        <v>1590.0293589053904</v>
      </c>
      <c r="U1704" s="70">
        <v>1186.8681756417145</v>
      </c>
      <c r="V1704" s="70">
        <v>1223.8889769963259</v>
      </c>
      <c r="W1704" s="70">
        <v>1275.8860571362534</v>
      </c>
      <c r="X1704" s="70">
        <v>1330.1119293109568</v>
      </c>
      <c r="Y1704" s="70">
        <v>1385.4801180480601</v>
      </c>
      <c r="Z1704" s="70">
        <v>1444.5883031463488</v>
      </c>
      <c r="AA1704" s="70">
        <v>1492.7330974804693</v>
      </c>
      <c r="BJ1704" s="275"/>
    </row>
    <row r="1705" spans="1:62" x14ac:dyDescent="0.25">
      <c r="A1705" t="str">
        <f t="shared" si="36"/>
        <v>77. Verhuur en lease</v>
      </c>
      <c r="B1705" s="275">
        <v>77</v>
      </c>
      <c r="C1705" s="5" t="s">
        <v>11</v>
      </c>
      <c r="D1705" s="70">
        <v>847</v>
      </c>
      <c r="E1705" s="70">
        <v>823</v>
      </c>
      <c r="F1705" s="70">
        <v>857</v>
      </c>
      <c r="G1705" s="70">
        <v>959</v>
      </c>
      <c r="H1705" s="70">
        <v>1073</v>
      </c>
      <c r="I1705" s="70">
        <v>1147</v>
      </c>
      <c r="J1705" s="70">
        <v>1130</v>
      </c>
      <c r="K1705" s="69">
        <v>1122</v>
      </c>
      <c r="L1705" s="69">
        <v>1153</v>
      </c>
      <c r="M1705" s="265">
        <v>1195.9846115642242</v>
      </c>
      <c r="N1705" s="70">
        <v>1226.5425647895352</v>
      </c>
      <c r="O1705" s="70">
        <v>1271.7567959939608</v>
      </c>
      <c r="P1705" s="70">
        <v>1324.1313171213949</v>
      </c>
      <c r="Q1705" s="70">
        <v>1387.3318618152866</v>
      </c>
      <c r="R1705" s="70">
        <v>1454.2471407350513</v>
      </c>
      <c r="S1705" s="70">
        <v>1524.0615887195461</v>
      </c>
      <c r="T1705" s="265">
        <v>1599.6871102002408</v>
      </c>
      <c r="U1705" s="70">
        <v>1215.5282464313461</v>
      </c>
      <c r="V1705" s="70">
        <v>1249.0186685284648</v>
      </c>
      <c r="W1705" s="70">
        <v>1288.7787037493592</v>
      </c>
      <c r="X1705" s="70">
        <v>1338.1662909531728</v>
      </c>
      <c r="Y1705" s="70">
        <v>1390.1138647784833</v>
      </c>
      <c r="Z1705" s="70">
        <v>1443.7669808860471</v>
      </c>
      <c r="AA1705" s="70">
        <v>1501.7998766089954</v>
      </c>
      <c r="BJ1705" s="275"/>
    </row>
    <row r="1706" spans="1:62" x14ac:dyDescent="0.25">
      <c r="A1706" t="str">
        <f t="shared" si="36"/>
        <v>77. Verhuur en lease</v>
      </c>
      <c r="B1706" s="275">
        <v>77</v>
      </c>
      <c r="C1706" s="5" t="s">
        <v>12</v>
      </c>
      <c r="D1706" s="70">
        <v>787</v>
      </c>
      <c r="E1706" s="70">
        <v>852</v>
      </c>
      <c r="F1706" s="70">
        <v>884</v>
      </c>
      <c r="G1706" s="70">
        <v>926</v>
      </c>
      <c r="H1706" s="70">
        <v>985</v>
      </c>
      <c r="I1706" s="70">
        <v>1038</v>
      </c>
      <c r="J1706" s="70">
        <v>1037</v>
      </c>
      <c r="K1706" s="69">
        <v>1024</v>
      </c>
      <c r="L1706" s="69">
        <v>1081</v>
      </c>
      <c r="M1706" s="265">
        <v>1120.2764325601588</v>
      </c>
      <c r="N1706" s="70">
        <v>1148.2297333488777</v>
      </c>
      <c r="O1706" s="70">
        <v>1194.0103986552574</v>
      </c>
      <c r="P1706" s="70">
        <v>1248.961852057726</v>
      </c>
      <c r="Q1706" s="70">
        <v>1292.3635783185791</v>
      </c>
      <c r="R1706" s="70">
        <v>1340.5437573418012</v>
      </c>
      <c r="S1706" s="70">
        <v>1374.7952627853003</v>
      </c>
      <c r="T1706" s="265">
        <v>1425.4745564802483</v>
      </c>
      <c r="U1706" s="70">
        <v>1137.9186620542478</v>
      </c>
      <c r="V1706" s="70">
        <v>1172.6623227296775</v>
      </c>
      <c r="W1706" s="70">
        <v>1215.6161673047911</v>
      </c>
      <c r="X1706" s="70">
        <v>1246.5635827744004</v>
      </c>
      <c r="Y1706" s="70">
        <v>1281.4248769856047</v>
      </c>
      <c r="Z1706" s="70">
        <v>1302.3646948254836</v>
      </c>
      <c r="AA1706" s="70">
        <v>1338.2476481687272</v>
      </c>
      <c r="BJ1706" s="275"/>
    </row>
    <row r="1707" spans="1:62" x14ac:dyDescent="0.25">
      <c r="A1707" t="str">
        <f t="shared" si="36"/>
        <v>77. Verhuur en lease</v>
      </c>
      <c r="B1707" s="275">
        <v>77</v>
      </c>
      <c r="C1707" s="5" t="s">
        <v>13</v>
      </c>
      <c r="D1707" s="70">
        <v>852</v>
      </c>
      <c r="E1707" s="70">
        <v>847</v>
      </c>
      <c r="F1707" s="70">
        <v>791</v>
      </c>
      <c r="G1707" s="70">
        <v>811</v>
      </c>
      <c r="H1707" s="70">
        <v>864</v>
      </c>
      <c r="I1707" s="70">
        <v>904</v>
      </c>
      <c r="J1707" s="70">
        <v>1021</v>
      </c>
      <c r="K1707" s="69">
        <v>1045</v>
      </c>
      <c r="L1707" s="69">
        <v>1071</v>
      </c>
      <c r="M1707" s="265">
        <v>1112.091764559719</v>
      </c>
      <c r="N1707" s="70">
        <v>1168.1170304624866</v>
      </c>
      <c r="O1707" s="70">
        <v>1154.3885289240964</v>
      </c>
      <c r="P1707" s="70">
        <v>1153.6463422954257</v>
      </c>
      <c r="Q1707" s="70">
        <v>1211.660909074054</v>
      </c>
      <c r="R1707" s="70">
        <v>1255.684699990823</v>
      </c>
      <c r="S1707" s="70">
        <v>1287.0167275997776</v>
      </c>
      <c r="T1707" s="265">
        <v>1338.3309205166536</v>
      </c>
      <c r="U1707" s="70">
        <v>1157.6273717890072</v>
      </c>
      <c r="V1707" s="70">
        <v>1133.7488644866301</v>
      </c>
      <c r="W1707" s="70">
        <v>1122.8454597999516</v>
      </c>
      <c r="X1707" s="70">
        <v>1168.7209305976814</v>
      </c>
      <c r="Y1707" s="70">
        <v>1200.3081610771917</v>
      </c>
      <c r="Z1707" s="70">
        <v>1219.2107385356487</v>
      </c>
      <c r="AA1707" s="70">
        <v>1256.4364609041102</v>
      </c>
      <c r="BJ1707" s="275"/>
    </row>
    <row r="1708" spans="1:62" x14ac:dyDescent="0.25">
      <c r="A1708" t="str">
        <f t="shared" si="36"/>
        <v>77. Verhuur en lease</v>
      </c>
      <c r="B1708" s="275">
        <v>77</v>
      </c>
      <c r="C1708" s="5" t="s">
        <v>14</v>
      </c>
      <c r="D1708" s="70">
        <v>779</v>
      </c>
      <c r="E1708" s="70">
        <v>809</v>
      </c>
      <c r="F1708" s="70">
        <v>871</v>
      </c>
      <c r="G1708" s="70">
        <v>888</v>
      </c>
      <c r="H1708" s="70">
        <v>910</v>
      </c>
      <c r="I1708" s="70">
        <v>907</v>
      </c>
      <c r="J1708" s="70">
        <v>891</v>
      </c>
      <c r="K1708" s="69">
        <v>917</v>
      </c>
      <c r="L1708" s="69">
        <v>933</v>
      </c>
      <c r="M1708" s="265">
        <v>955.55998905131344</v>
      </c>
      <c r="N1708" s="70">
        <v>1007.9719537055327</v>
      </c>
      <c r="O1708" s="70">
        <v>1106.199768440252</v>
      </c>
      <c r="P1708" s="70">
        <v>1164.6021480152303</v>
      </c>
      <c r="Q1708" s="70">
        <v>1200.4522050123142</v>
      </c>
      <c r="R1708" s="70">
        <v>1246.5107478447712</v>
      </c>
      <c r="S1708" s="70">
        <v>1309.3078103932103</v>
      </c>
      <c r="T1708" s="265">
        <v>1293.9199392977152</v>
      </c>
      <c r="U1708" s="70">
        <v>998.92039339857865</v>
      </c>
      <c r="V1708" s="70">
        <v>1086.4216855423831</v>
      </c>
      <c r="W1708" s="70">
        <v>1133.5087595131517</v>
      </c>
      <c r="X1708" s="70">
        <v>1157.9094511286928</v>
      </c>
      <c r="Y1708" s="70">
        <v>1191.5387863843905</v>
      </c>
      <c r="Z1708" s="70">
        <v>1240.3274240709061</v>
      </c>
      <c r="AA1708" s="70">
        <v>1214.7430536812831</v>
      </c>
      <c r="BJ1708" s="275"/>
    </row>
    <row r="1709" spans="1:62" x14ac:dyDescent="0.25">
      <c r="A1709" t="str">
        <f t="shared" si="36"/>
        <v>77. Verhuur en lease</v>
      </c>
      <c r="B1709" s="275">
        <v>77</v>
      </c>
      <c r="C1709" s="5" t="s">
        <v>15</v>
      </c>
      <c r="D1709" s="70">
        <v>583</v>
      </c>
      <c r="E1709" s="70">
        <v>637</v>
      </c>
      <c r="F1709" s="70">
        <v>671</v>
      </c>
      <c r="G1709" s="70">
        <v>759</v>
      </c>
      <c r="H1709" s="70">
        <v>831</v>
      </c>
      <c r="I1709" s="70">
        <v>886</v>
      </c>
      <c r="J1709" s="70">
        <v>924</v>
      </c>
      <c r="K1709" s="69">
        <v>899</v>
      </c>
      <c r="L1709" s="69">
        <v>957</v>
      </c>
      <c r="M1709" s="265">
        <v>973.08706738609362</v>
      </c>
      <c r="N1709" s="70">
        <v>981.49886524911744</v>
      </c>
      <c r="O1709" s="70">
        <v>991.3366987099738</v>
      </c>
      <c r="P1709" s="70">
        <v>1026.5205690362177</v>
      </c>
      <c r="Q1709" s="70">
        <v>1023.5322892230097</v>
      </c>
      <c r="R1709" s="70">
        <v>1048.3937880340527</v>
      </c>
      <c r="S1709" s="70">
        <v>1106.0926744782039</v>
      </c>
      <c r="T1709" s="265">
        <v>1214.5945648741508</v>
      </c>
      <c r="U1709" s="70">
        <v>972.68503254539064</v>
      </c>
      <c r="V1709" s="70">
        <v>973.6122876531615</v>
      </c>
      <c r="W1709" s="70">
        <v>999.11378216671528</v>
      </c>
      <c r="X1709" s="70">
        <v>987.25938965187879</v>
      </c>
      <c r="Y1709" s="70">
        <v>1002.1589176081395</v>
      </c>
      <c r="Z1709" s="70">
        <v>1047.8186006598683</v>
      </c>
      <c r="AA1709" s="70">
        <v>1140.2717169044561</v>
      </c>
      <c r="BJ1709" s="275"/>
    </row>
    <row r="1710" spans="1:62" x14ac:dyDescent="0.25">
      <c r="A1710" t="str">
        <f t="shared" si="36"/>
        <v>77. Verhuur en lease</v>
      </c>
      <c r="B1710" s="275">
        <v>77</v>
      </c>
      <c r="C1710" s="5" t="s">
        <v>16</v>
      </c>
      <c r="D1710" s="70">
        <v>384</v>
      </c>
      <c r="E1710" s="70">
        <v>391</v>
      </c>
      <c r="F1710" s="70">
        <v>433</v>
      </c>
      <c r="G1710" s="70">
        <v>449</v>
      </c>
      <c r="H1710" s="70">
        <v>539</v>
      </c>
      <c r="I1710" s="70">
        <v>609</v>
      </c>
      <c r="J1710" s="70">
        <v>676</v>
      </c>
      <c r="K1710" s="69">
        <v>747</v>
      </c>
      <c r="L1710" s="69">
        <v>814</v>
      </c>
      <c r="M1710" s="265">
        <v>848.2574509774721</v>
      </c>
      <c r="N1710" s="70">
        <v>878.28343659940742</v>
      </c>
      <c r="O1710" s="70">
        <v>910.58262646966796</v>
      </c>
      <c r="P1710" s="70">
        <v>926.89246634883943</v>
      </c>
      <c r="Q1710" s="70">
        <v>974.91896256863185</v>
      </c>
      <c r="R1710" s="70">
        <v>991.03696377640472</v>
      </c>
      <c r="S1710" s="70">
        <v>998.92205878006916</v>
      </c>
      <c r="T1710" s="265">
        <v>1008.5391187060495</v>
      </c>
      <c r="U1710" s="70">
        <v>870.39647559443802</v>
      </c>
      <c r="V1710" s="70">
        <v>894.30204208926261</v>
      </c>
      <c r="W1710" s="70">
        <v>902.14562245459535</v>
      </c>
      <c r="X1710" s="70">
        <v>940.36886777280665</v>
      </c>
      <c r="Y1710" s="70">
        <v>947.33156783599691</v>
      </c>
      <c r="Z1710" s="70">
        <v>946.29422827791473</v>
      </c>
      <c r="AA1710" s="70">
        <v>946.82510996697147</v>
      </c>
      <c r="BJ1710" s="275"/>
    </row>
    <row r="1711" spans="1:62" x14ac:dyDescent="0.25">
      <c r="A1711" t="str">
        <f t="shared" si="36"/>
        <v>77. Verhuur en lease</v>
      </c>
      <c r="B1711" s="275">
        <v>77</v>
      </c>
      <c r="C1711" s="5" t="s">
        <v>17</v>
      </c>
      <c r="D1711" s="70">
        <v>148</v>
      </c>
      <c r="E1711" s="70">
        <v>177</v>
      </c>
      <c r="F1711" s="70">
        <v>193</v>
      </c>
      <c r="G1711" s="70">
        <v>212</v>
      </c>
      <c r="H1711" s="70">
        <v>231</v>
      </c>
      <c r="I1711" s="70">
        <v>246</v>
      </c>
      <c r="J1711" s="70">
        <v>260</v>
      </c>
      <c r="K1711" s="69">
        <v>275</v>
      </c>
      <c r="L1711" s="69">
        <v>311</v>
      </c>
      <c r="M1711" s="265">
        <v>367.31695929669081</v>
      </c>
      <c r="N1711" s="70">
        <v>422.62862448718204</v>
      </c>
      <c r="O1711" s="70">
        <v>465.92022239704147</v>
      </c>
      <c r="P1711" s="70">
        <v>509.97237305603215</v>
      </c>
      <c r="Q1711" s="70">
        <v>536.59903849147611</v>
      </c>
      <c r="R1711" s="70">
        <v>560.23231141006602</v>
      </c>
      <c r="S1711" s="70">
        <v>580.05528840527609</v>
      </c>
      <c r="T1711" s="265">
        <v>600.77552844902812</v>
      </c>
      <c r="U1711" s="70">
        <v>418.833431111089</v>
      </c>
      <c r="V1711" s="70">
        <v>457.5898926995805</v>
      </c>
      <c r="W1711" s="70">
        <v>496.35676265398882</v>
      </c>
      <c r="X1711" s="70">
        <v>517.58253726517637</v>
      </c>
      <c r="Y1711" s="70">
        <v>535.52569007932914</v>
      </c>
      <c r="Z1711" s="70">
        <v>549.49529512877143</v>
      </c>
      <c r="AA1711" s="70">
        <v>564.01318029093568</v>
      </c>
      <c r="BJ1711" s="275"/>
    </row>
    <row r="1712" spans="1:62" x14ac:dyDescent="0.25">
      <c r="A1712" t="str">
        <f t="shared" si="36"/>
        <v>77. Verhuur en lease</v>
      </c>
      <c r="B1712" s="275">
        <v>77</v>
      </c>
      <c r="C1712" s="5" t="s">
        <v>156</v>
      </c>
      <c r="D1712" s="70">
        <v>64</v>
      </c>
      <c r="E1712" s="70">
        <v>59</v>
      </c>
      <c r="F1712" s="70">
        <v>59</v>
      </c>
      <c r="G1712" s="70">
        <v>64</v>
      </c>
      <c r="H1712" s="70">
        <v>71</v>
      </c>
      <c r="I1712" s="70">
        <v>78</v>
      </c>
      <c r="J1712" s="70">
        <v>63</v>
      </c>
      <c r="K1712" s="69">
        <v>74</v>
      </c>
      <c r="L1712" s="69">
        <v>94</v>
      </c>
      <c r="M1712" s="265">
        <v>102.93933131652472</v>
      </c>
      <c r="N1712" s="70">
        <v>110.62478722920696</v>
      </c>
      <c r="O1712" s="70">
        <v>135.06549493509678</v>
      </c>
      <c r="P1712" s="70">
        <v>150.36278633158398</v>
      </c>
      <c r="Q1712" s="70">
        <v>164.27243906297221</v>
      </c>
      <c r="R1712" s="70">
        <v>192.94792917470085</v>
      </c>
      <c r="S1712" s="70">
        <v>216.71189262855231</v>
      </c>
      <c r="T1712" s="265">
        <v>255.85063949937168</v>
      </c>
      <c r="U1712" s="70">
        <v>109.63137969503104</v>
      </c>
      <c r="V1712" s="70">
        <v>132.65061777485772</v>
      </c>
      <c r="W1712" s="70">
        <v>146.34829216322717</v>
      </c>
      <c r="X1712" s="70">
        <v>158.45079792162701</v>
      </c>
      <c r="Y1712" s="70">
        <v>184.43879586414488</v>
      </c>
      <c r="Z1712" s="70">
        <v>205.29450860663462</v>
      </c>
      <c r="AA1712" s="70">
        <v>240.19475832520286</v>
      </c>
      <c r="BJ1712" s="275"/>
    </row>
    <row r="1713" spans="1:62" x14ac:dyDescent="0.25">
      <c r="A1713" t="str">
        <f t="shared" si="36"/>
        <v>77. Verhuur en lease</v>
      </c>
      <c r="B1713" s="275">
        <v>77</v>
      </c>
      <c r="C1713" s="5" t="s">
        <v>6</v>
      </c>
      <c r="D1713" s="70">
        <v>596</v>
      </c>
      <c r="E1713" s="70">
        <v>627</v>
      </c>
      <c r="F1713" s="70">
        <v>685</v>
      </c>
      <c r="G1713" s="70">
        <v>725</v>
      </c>
      <c r="H1713" s="70">
        <v>841</v>
      </c>
      <c r="I1713" s="70">
        <v>933</v>
      </c>
      <c r="J1713" s="70">
        <v>999</v>
      </c>
      <c r="K1713" s="69">
        <v>1096</v>
      </c>
      <c r="L1713" s="69">
        <v>1219</v>
      </c>
      <c r="M1713" s="265">
        <v>1318.5137415906875</v>
      </c>
      <c r="N1713" s="70">
        <v>1411.5368483157963</v>
      </c>
      <c r="O1713" s="70">
        <v>1511.5683438018061</v>
      </c>
      <c r="P1713" s="70">
        <v>1587.2276257364556</v>
      </c>
      <c r="Q1713" s="70">
        <v>1675.7904401230801</v>
      </c>
      <c r="R1713" s="70">
        <v>1744.2172043611715</v>
      </c>
      <c r="S1713" s="70">
        <v>1795.6892398138975</v>
      </c>
      <c r="T1713" s="265">
        <v>1865.1652866544493</v>
      </c>
      <c r="U1713" s="70">
        <v>1398.8612864005579</v>
      </c>
      <c r="V1713" s="70">
        <v>1484.5425525637008</v>
      </c>
      <c r="W1713" s="70">
        <v>1544.8506772718113</v>
      </c>
      <c r="X1713" s="70">
        <v>1616.4022029596101</v>
      </c>
      <c r="Y1713" s="70">
        <v>1667.2960537794709</v>
      </c>
      <c r="Z1713" s="70">
        <v>1701.0840320133207</v>
      </c>
      <c r="AA1713" s="70">
        <v>1751.03304858311</v>
      </c>
      <c r="BJ1713" s="275"/>
    </row>
    <row r="1714" spans="1:62" x14ac:dyDescent="0.25">
      <c r="A1714" t="str">
        <f t="shared" si="36"/>
        <v>77. Verhuur en lease</v>
      </c>
      <c r="B1714" s="275">
        <v>77</v>
      </c>
      <c r="C1714" s="5" t="s">
        <v>157</v>
      </c>
      <c r="D1714" s="267">
        <v>1.0446021991172041</v>
      </c>
      <c r="E1714" s="266"/>
      <c r="F1714" s="266"/>
      <c r="G1714" s="266"/>
      <c r="H1714" s="266"/>
      <c r="I1714" s="266"/>
      <c r="J1714" s="266"/>
      <c r="K1714" s="334"/>
      <c r="L1714" s="334"/>
      <c r="M1714" s="269"/>
      <c r="N1714" s="266"/>
      <c r="O1714" s="266"/>
      <c r="P1714" s="266"/>
      <c r="Q1714" s="266"/>
      <c r="R1714" s="266"/>
      <c r="S1714" s="266"/>
      <c r="T1714" s="269"/>
      <c r="U1714" s="266"/>
      <c r="V1714" s="266"/>
      <c r="W1714" s="266"/>
      <c r="X1714" s="266"/>
      <c r="Y1714" s="266"/>
      <c r="Z1714" s="266"/>
      <c r="AA1714" s="266"/>
      <c r="BJ1714" s="275"/>
    </row>
    <row r="1715" spans="1:62" x14ac:dyDescent="0.25">
      <c r="A1715" t="str">
        <f t="shared" si="36"/>
        <v>77. Verhuur en lease</v>
      </c>
      <c r="B1715" s="275">
        <v>77</v>
      </c>
      <c r="C1715" s="5" t="s">
        <v>158</v>
      </c>
      <c r="D1715" s="266"/>
      <c r="E1715" s="267">
        <v>1.2039426905959716E-2</v>
      </c>
      <c r="F1715" s="267">
        <v>9.8995577452954953E-3</v>
      </c>
      <c r="G1715" s="267">
        <v>-1.1059489157669411E-2</v>
      </c>
      <c r="H1715" s="267">
        <v>-1.924420168315788E-2</v>
      </c>
      <c r="I1715" s="267">
        <v>-3.1766074477673767E-3</v>
      </c>
      <c r="J1715" s="267">
        <v>1.1998069255571786E-2</v>
      </c>
      <c r="K1715" s="333">
        <v>2.533620116852553E-2</v>
      </c>
      <c r="L1715" s="333">
        <v>-3.853972135503092E-3</v>
      </c>
      <c r="M1715" s="268">
        <v>-7.1590743575901117E-3</v>
      </c>
      <c r="N1715" s="267">
        <v>1.8107270910742157E-3</v>
      </c>
      <c r="O1715" s="267">
        <v>1.8107270910737716E-3</v>
      </c>
      <c r="P1715" s="267">
        <v>1.8107270910735496E-3</v>
      </c>
      <c r="Q1715" s="267">
        <v>1.8107270910743267E-3</v>
      </c>
      <c r="R1715" s="267">
        <v>1.8107270910738826E-3</v>
      </c>
      <c r="S1715" s="267">
        <v>1.8107270910736606E-3</v>
      </c>
      <c r="T1715" s="268">
        <v>1.8107270910737716E-3</v>
      </c>
      <c r="U1715" s="267">
        <v>6.4847162613669296E-3</v>
      </c>
      <c r="V1715" s="267">
        <v>6.4847162613673737E-3</v>
      </c>
      <c r="W1715" s="267">
        <v>6.4847162613667075E-3</v>
      </c>
      <c r="X1715" s="267">
        <v>6.4847162613670406E-3</v>
      </c>
      <c r="Y1715" s="267">
        <v>6.4847162613671516E-3</v>
      </c>
      <c r="Z1715" s="267">
        <v>6.4847162613664855E-3</v>
      </c>
      <c r="AA1715" s="267">
        <v>6.4847162613671516E-3</v>
      </c>
      <c r="BJ1715" s="275"/>
    </row>
    <row r="1716" spans="1:62" x14ac:dyDescent="0.25">
      <c r="A1716" t="str">
        <f t="shared" si="36"/>
        <v>77. Verhuur en lease</v>
      </c>
      <c r="B1716" s="275">
        <v>77</v>
      </c>
      <c r="C1716" s="5" t="s">
        <v>159</v>
      </c>
      <c r="D1716" s="270"/>
      <c r="E1716" s="70">
        <v>63.089839453594223</v>
      </c>
      <c r="F1716" s="70">
        <v>54.858529207150745</v>
      </c>
      <c r="G1716" s="70">
        <v>26.198872555535079</v>
      </c>
      <c r="H1716" s="70">
        <v>24.664256786031153</v>
      </c>
      <c r="I1716" s="70">
        <v>24.735783940490943</v>
      </c>
      <c r="J1716" s="70">
        <v>23.502486244938009</v>
      </c>
      <c r="K1716" s="69">
        <v>16.427439913115435</v>
      </c>
      <c r="L1716" s="69">
        <v>10.847419897299709</v>
      </c>
      <c r="M1716" s="265">
        <v>25.771161470221784</v>
      </c>
      <c r="N1716" s="70">
        <v>34.86688071013792</v>
      </c>
      <c r="O1716" s="70">
        <v>36.40099491185142</v>
      </c>
      <c r="P1716" s="70">
        <v>37.876545359200236</v>
      </c>
      <c r="Q1716" s="70">
        <v>39.843529036478678</v>
      </c>
      <c r="R1716" s="70">
        <v>41.913281450620147</v>
      </c>
      <c r="S1716" s="70">
        <v>44.053593680815922</v>
      </c>
      <c r="T1716" s="265">
        <v>46.349249539657883</v>
      </c>
      <c r="U1716" s="70">
        <v>35.134787423578523</v>
      </c>
      <c r="V1716" s="70">
        <v>36.351297724407999</v>
      </c>
      <c r="W1716" s="70">
        <v>37.485167685416918</v>
      </c>
      <c r="X1716" s="70">
        <v>39.07772984165171</v>
      </c>
      <c r="Y1716" s="70">
        <v>40.73855525111437</v>
      </c>
      <c r="Z1716" s="70">
        <v>42.434367435273224</v>
      </c>
      <c r="AA1716" s="70">
        <v>44.244727910475632</v>
      </c>
      <c r="BJ1716" s="275"/>
    </row>
    <row r="1717" spans="1:62" x14ac:dyDescent="0.25">
      <c r="A1717" t="str">
        <f t="shared" si="36"/>
        <v>77. Verhuur en lease</v>
      </c>
      <c r="B1717" s="275">
        <v>77</v>
      </c>
      <c r="C1717" s="5" t="s">
        <v>160</v>
      </c>
      <c r="D1717" s="270"/>
      <c r="E1717" s="70">
        <v>158.20849493668294</v>
      </c>
      <c r="F1717" s="70">
        <v>144.31647494520135</v>
      </c>
      <c r="G1717" s="70">
        <v>137.30276615992184</v>
      </c>
      <c r="H1717" s="70">
        <v>146.69318850840813</v>
      </c>
      <c r="I1717" s="70">
        <v>164.81561543106181</v>
      </c>
      <c r="J1717" s="70">
        <v>162.7598139760575</v>
      </c>
      <c r="K1717" s="69">
        <v>171.12459629648626</v>
      </c>
      <c r="L1717" s="69">
        <v>127.89447401159423</v>
      </c>
      <c r="M1717" s="265">
        <v>140.59501920600039</v>
      </c>
      <c r="N1717" s="70">
        <v>175.1176171564193</v>
      </c>
      <c r="O1717" s="70">
        <v>182.82264892233155</v>
      </c>
      <c r="P1717" s="70">
        <v>190.23354640071375</v>
      </c>
      <c r="Q1717" s="70">
        <v>200.11264907738146</v>
      </c>
      <c r="R1717" s="70">
        <v>210.50790392915292</v>
      </c>
      <c r="S1717" s="70">
        <v>221.25754284404562</v>
      </c>
      <c r="T1717" s="265">
        <v>232.78738938104001</v>
      </c>
      <c r="U1717" s="70">
        <v>177.51547295504676</v>
      </c>
      <c r="V1717" s="70">
        <v>183.6617859753303</v>
      </c>
      <c r="W1717" s="70">
        <v>189.3905658302196</v>
      </c>
      <c r="X1717" s="70">
        <v>197.43684830707363</v>
      </c>
      <c r="Y1717" s="70">
        <v>205.82802496347972</v>
      </c>
      <c r="Z1717" s="70">
        <v>214.3959692713444</v>
      </c>
      <c r="AA1717" s="70">
        <v>223.54265890689973</v>
      </c>
      <c r="BJ1717" s="275"/>
    </row>
    <row r="1718" spans="1:62" x14ac:dyDescent="0.25">
      <c r="A1718" t="str">
        <f t="shared" si="36"/>
        <v>77. Verhuur en lease</v>
      </c>
      <c r="B1718" s="275">
        <v>77</v>
      </c>
      <c r="C1718" s="5" t="s">
        <v>161</v>
      </c>
      <c r="D1718" s="270"/>
      <c r="E1718" s="70">
        <v>213.66086187211923</v>
      </c>
      <c r="F1718" s="70">
        <v>216.56951221887513</v>
      </c>
      <c r="G1718" s="70">
        <v>203.8064556591797</v>
      </c>
      <c r="H1718" s="70">
        <v>209.89631223896009</v>
      </c>
      <c r="I1718" s="70">
        <v>242.92993788038822</v>
      </c>
      <c r="J1718" s="70">
        <v>278.39114472550852</v>
      </c>
      <c r="K1718" s="69">
        <v>285.78085373430946</v>
      </c>
      <c r="L1718" s="69">
        <v>242.23225225202046</v>
      </c>
      <c r="M1718" s="265">
        <v>242.53794643066144</v>
      </c>
      <c r="N1718" s="70">
        <v>276.28129130488838</v>
      </c>
      <c r="O1718" s="70">
        <v>288.43744189897706</v>
      </c>
      <c r="P1718" s="70">
        <v>300.12953980610354</v>
      </c>
      <c r="Q1718" s="70">
        <v>315.71570006093049</v>
      </c>
      <c r="R1718" s="70">
        <v>332.11618837573803</v>
      </c>
      <c r="S1718" s="70">
        <v>349.07578483835442</v>
      </c>
      <c r="T1718" s="265">
        <v>367.26630696579207</v>
      </c>
      <c r="U1718" s="70">
        <v>281.64305410706521</v>
      </c>
      <c r="V1718" s="70">
        <v>291.39469063606271</v>
      </c>
      <c r="W1718" s="70">
        <v>300.48387609003487</v>
      </c>
      <c r="X1718" s="70">
        <v>313.24997209994848</v>
      </c>
      <c r="Y1718" s="70">
        <v>326.56327139561392</v>
      </c>
      <c r="Z1718" s="70">
        <v>340.15702726441793</v>
      </c>
      <c r="AA1718" s="70">
        <v>354.66901070475535</v>
      </c>
      <c r="BJ1718" s="275"/>
    </row>
    <row r="1719" spans="1:62" x14ac:dyDescent="0.25">
      <c r="A1719" t="str">
        <f t="shared" si="36"/>
        <v>77. Verhuur en lease</v>
      </c>
      <c r="B1719" s="275">
        <v>77</v>
      </c>
      <c r="C1719" s="5" t="s">
        <v>162</v>
      </c>
      <c r="D1719" s="270"/>
      <c r="E1719" s="70">
        <v>165.71640729905161</v>
      </c>
      <c r="F1719" s="70">
        <v>159.25967068799824</v>
      </c>
      <c r="G1719" s="70">
        <v>147.87714635411592</v>
      </c>
      <c r="H1719" s="70">
        <v>157.62832084394589</v>
      </c>
      <c r="I1719" s="70">
        <v>193.60673118553746</v>
      </c>
      <c r="J1719" s="70">
        <v>224.36427372189075</v>
      </c>
      <c r="K1719" s="69">
        <v>236.11099865687447</v>
      </c>
      <c r="L1719" s="69">
        <v>201.68804191837825</v>
      </c>
      <c r="M1719" s="265">
        <v>203.44974506296944</v>
      </c>
      <c r="N1719" s="70">
        <v>221.76223220475063</v>
      </c>
      <c r="O1719" s="70">
        <v>227.42835855230419</v>
      </c>
      <c r="P1719" s="70">
        <v>235.81208585311015</v>
      </c>
      <c r="Q1719" s="70">
        <v>245.52349066849905</v>
      </c>
      <c r="R1719" s="70">
        <v>257.24228180707564</v>
      </c>
      <c r="S1719" s="70">
        <v>269.64986755555935</v>
      </c>
      <c r="T1719" s="265">
        <v>282.59502393590361</v>
      </c>
      <c r="U1719" s="70">
        <v>227.35225132703857</v>
      </c>
      <c r="V1719" s="70">
        <v>231.06742403343571</v>
      </c>
      <c r="W1719" s="70">
        <v>237.43382941026852</v>
      </c>
      <c r="X1719" s="70">
        <v>244.9920650538613</v>
      </c>
      <c r="Y1719" s="70">
        <v>254.38046272204878</v>
      </c>
      <c r="Z1719" s="70">
        <v>264.25550437890922</v>
      </c>
      <c r="AA1719" s="70">
        <v>274.45476331570507</v>
      </c>
      <c r="BJ1719" s="275"/>
    </row>
    <row r="1720" spans="1:62" x14ac:dyDescent="0.25">
      <c r="A1720" t="str">
        <f t="shared" si="36"/>
        <v>77. Verhuur en lease</v>
      </c>
      <c r="B1720" s="275">
        <v>77</v>
      </c>
      <c r="C1720" s="5" t="s">
        <v>163</v>
      </c>
      <c r="D1720" s="270"/>
      <c r="E1720" s="70">
        <v>134.69276864445243</v>
      </c>
      <c r="F1720" s="70">
        <v>143.99416169757086</v>
      </c>
      <c r="G1720" s="70">
        <v>130.87459566061074</v>
      </c>
      <c r="H1720" s="70">
        <v>129.5135756377388</v>
      </c>
      <c r="I1720" s="70">
        <v>153.59210084364443</v>
      </c>
      <c r="J1720" s="70">
        <v>177.60776180456648</v>
      </c>
      <c r="K1720" s="69">
        <v>191.26829885474984</v>
      </c>
      <c r="L1720" s="69">
        <v>158.97979101041031</v>
      </c>
      <c r="M1720" s="265">
        <v>164.25643653137465</v>
      </c>
      <c r="N1720" s="70">
        <v>180.27309263707443</v>
      </c>
      <c r="O1720" s="70">
        <v>184.7712931134337</v>
      </c>
      <c r="P1720" s="70">
        <v>192.13824458888604</v>
      </c>
      <c r="Q1720" s="70">
        <v>200.98094462420448</v>
      </c>
      <c r="R1720" s="70">
        <v>207.96508103145766</v>
      </c>
      <c r="S1720" s="70">
        <v>215.71815841832608</v>
      </c>
      <c r="T1720" s="265">
        <v>221.22985591932991</v>
      </c>
      <c r="U1720" s="70">
        <v>185.50925255059477</v>
      </c>
      <c r="V1720" s="70">
        <v>188.43067150724974</v>
      </c>
      <c r="W1720" s="70">
        <v>194.1839573351416</v>
      </c>
      <c r="X1720" s="70">
        <v>201.29678714188333</v>
      </c>
      <c r="Y1720" s="70">
        <v>206.42144365100953</v>
      </c>
      <c r="Z1720" s="70">
        <v>212.1942086972997</v>
      </c>
      <c r="AA1720" s="70">
        <v>215.66168319120229</v>
      </c>
      <c r="BJ1720" s="275"/>
    </row>
    <row r="1721" spans="1:62" x14ac:dyDescent="0.25">
      <c r="A1721" t="str">
        <f t="shared" si="36"/>
        <v>77. Verhuur en lease</v>
      </c>
      <c r="B1721" s="275">
        <v>77</v>
      </c>
      <c r="C1721" s="5" t="s">
        <v>164</v>
      </c>
      <c r="D1721" s="270"/>
      <c r="E1721" s="70">
        <v>128.35583145940547</v>
      </c>
      <c r="F1721" s="70">
        <v>125.79010035861273</v>
      </c>
      <c r="G1721" s="70">
        <v>100.89479340821129</v>
      </c>
      <c r="H1721" s="70">
        <v>96.808060915608053</v>
      </c>
      <c r="I1721" s="70">
        <v>117.01700638988956</v>
      </c>
      <c r="J1721" s="70">
        <v>136.15236812924007</v>
      </c>
      <c r="K1721" s="69">
        <v>167.3920909352874</v>
      </c>
      <c r="L1721" s="69">
        <v>140.82313963908769</v>
      </c>
      <c r="M1721" s="265">
        <v>140.78710877704711</v>
      </c>
      <c r="N1721" s="70">
        <v>156.16402311176407</v>
      </c>
      <c r="O1721" s="70">
        <v>164.03129737644292</v>
      </c>
      <c r="P1721" s="70">
        <v>162.1034906073854</v>
      </c>
      <c r="Q1721" s="70">
        <v>161.99927002638159</v>
      </c>
      <c r="R1721" s="70">
        <v>170.14588924968183</v>
      </c>
      <c r="S1721" s="70">
        <v>176.32787217706667</v>
      </c>
      <c r="T1721" s="265">
        <v>180.72763093762228</v>
      </c>
      <c r="U1721" s="70">
        <v>161.36192797568793</v>
      </c>
      <c r="V1721" s="70">
        <v>167.96903865505814</v>
      </c>
      <c r="W1721" s="70">
        <v>164.5043227941153</v>
      </c>
      <c r="X1721" s="70">
        <v>162.92226413869696</v>
      </c>
      <c r="Y1721" s="70">
        <v>169.57868823122217</v>
      </c>
      <c r="Z1721" s="70">
        <v>174.16192189234295</v>
      </c>
      <c r="AA1721" s="70">
        <v>176.9046419084514</v>
      </c>
      <c r="BJ1721" s="275"/>
    </row>
    <row r="1722" spans="1:62" x14ac:dyDescent="0.25">
      <c r="A1722" t="str">
        <f t="shared" si="36"/>
        <v>77. Verhuur en lease</v>
      </c>
      <c r="B1722" s="275">
        <v>77</v>
      </c>
      <c r="C1722" s="5" t="s">
        <v>165</v>
      </c>
      <c r="D1722" s="270"/>
      <c r="E1722" s="70">
        <v>107.47353193843887</v>
      </c>
      <c r="F1722" s="70">
        <v>109.88128145646429</v>
      </c>
      <c r="G1722" s="70">
        <v>100.04701396529309</v>
      </c>
      <c r="H1722" s="70">
        <v>94.731686415345877</v>
      </c>
      <c r="I1722" s="70">
        <v>111.70015336452602</v>
      </c>
      <c r="J1722" s="70">
        <v>125.09534287061555</v>
      </c>
      <c r="K1722" s="69">
        <v>134.77286483732871</v>
      </c>
      <c r="L1722" s="69">
        <v>111.93824189483027</v>
      </c>
      <c r="M1722" s="265">
        <v>110.80770242709448</v>
      </c>
      <c r="N1722" s="70">
        <v>122.05822187143677</v>
      </c>
      <c r="O1722" s="70">
        <v>128.75305137851299</v>
      </c>
      <c r="P1722" s="70">
        <v>141.30015730824093</v>
      </c>
      <c r="Q1722" s="70">
        <v>148.76017100247336</v>
      </c>
      <c r="R1722" s="70">
        <v>153.3394692790761</v>
      </c>
      <c r="S1722" s="70">
        <v>159.22274600113749</v>
      </c>
      <c r="T1722" s="265">
        <v>167.24411345188409</v>
      </c>
      <c r="U1722" s="70">
        <v>126.52449891182764</v>
      </c>
      <c r="V1722" s="70">
        <v>132.2657956336578</v>
      </c>
      <c r="W1722" s="70">
        <v>143.85173191131952</v>
      </c>
      <c r="X1722" s="70">
        <v>150.08647228098573</v>
      </c>
      <c r="Y1722" s="70">
        <v>153.31733723465919</v>
      </c>
      <c r="Z1722" s="70">
        <v>157.77015531067406</v>
      </c>
      <c r="AA1722" s="70">
        <v>164.2301975964613</v>
      </c>
      <c r="BJ1722" s="275"/>
    </row>
    <row r="1723" spans="1:62" x14ac:dyDescent="0.25">
      <c r="A1723" t="str">
        <f t="shared" si="36"/>
        <v>77. Verhuur en lease</v>
      </c>
      <c r="B1723" s="275">
        <v>77</v>
      </c>
      <c r="C1723" s="5" t="s">
        <v>166</v>
      </c>
      <c r="D1723" s="266"/>
      <c r="E1723" s="70">
        <v>68.30923651324396</v>
      </c>
      <c r="F1723" s="70">
        <v>73.273238951751907</v>
      </c>
      <c r="G1723" s="70">
        <v>63.120691987491291</v>
      </c>
      <c r="H1723" s="70">
        <v>65.186618719988658</v>
      </c>
      <c r="I1723" s="70">
        <v>84.722500396316462</v>
      </c>
      <c r="J1723" s="70">
        <v>103.77464966160902</v>
      </c>
      <c r="K1723" s="69">
        <v>120.54991502450689</v>
      </c>
      <c r="L1723" s="69">
        <v>91.04631732417144</v>
      </c>
      <c r="M1723" s="265">
        <v>93.757290454032329</v>
      </c>
      <c r="N1723" s="70">
        <v>104.06173824019645</v>
      </c>
      <c r="O1723" s="70">
        <v>104.96129423748492</v>
      </c>
      <c r="P1723" s="70">
        <v>106.01335019914109</v>
      </c>
      <c r="Q1723" s="70">
        <v>109.77590632271833</v>
      </c>
      <c r="R1723" s="70">
        <v>109.45634027140262</v>
      </c>
      <c r="S1723" s="70">
        <v>112.11502402976663</v>
      </c>
      <c r="T1723" s="265">
        <v>118.28533151728753</v>
      </c>
      <c r="U1723" s="70">
        <v>108.60993665491095</v>
      </c>
      <c r="V1723" s="70">
        <v>108.56506402218889</v>
      </c>
      <c r="W1723" s="70">
        <v>108.66855848007727</v>
      </c>
      <c r="X1723" s="70">
        <v>111.51487696128261</v>
      </c>
      <c r="Y1723" s="70">
        <v>110.19176327159272</v>
      </c>
      <c r="Z1723" s="70">
        <v>111.85475607229226</v>
      </c>
      <c r="AA1723" s="70">
        <v>116.95100639781899</v>
      </c>
      <c r="BJ1723" s="275"/>
    </row>
    <row r="1724" spans="1:62" x14ac:dyDescent="0.25">
      <c r="A1724" t="str">
        <f t="shared" si="36"/>
        <v>77. Verhuur en lease</v>
      </c>
      <c r="B1724" s="275">
        <v>77</v>
      </c>
      <c r="C1724" s="5" t="s">
        <v>167</v>
      </c>
      <c r="D1724" s="266"/>
      <c r="E1724" s="70">
        <v>43.607911946067219</v>
      </c>
      <c r="F1724" s="70">
        <v>43.566158999097695</v>
      </c>
      <c r="G1724" s="70">
        <v>39.17063255446709</v>
      </c>
      <c r="H1724" s="70">
        <v>36.943110304590839</v>
      </c>
      <c r="I1724" s="70">
        <v>53.008621386805238</v>
      </c>
      <c r="J1724" s="70">
        <v>69.134236042879735</v>
      </c>
      <c r="K1724" s="69">
        <v>85.756714389883655</v>
      </c>
      <c r="L1724" s="69">
        <v>72.958647123611172</v>
      </c>
      <c r="M1724" s="265">
        <v>76.812108315477516</v>
      </c>
      <c r="N1724" s="70">
        <v>87.653471433370427</v>
      </c>
      <c r="O1724" s="70">
        <v>90.756163746816043</v>
      </c>
      <c r="P1724" s="70">
        <v>94.093754372576299</v>
      </c>
      <c r="Q1724" s="70">
        <v>95.779108367740164</v>
      </c>
      <c r="R1724" s="70">
        <v>100.74185771888956</v>
      </c>
      <c r="S1724" s="70">
        <v>102.40738833910439</v>
      </c>
      <c r="T1724" s="265">
        <v>103.22218336254539</v>
      </c>
      <c r="U1724" s="70">
        <v>91.618217572859237</v>
      </c>
      <c r="V1724" s="70">
        <v>94.009399603587156</v>
      </c>
      <c r="W1724" s="70">
        <v>96.591381512264732</v>
      </c>
      <c r="X1724" s="70">
        <v>97.438547489567298</v>
      </c>
      <c r="Y1724" s="70">
        <v>101.56694695351466</v>
      </c>
      <c r="Z1724" s="70">
        <v>102.31897119868729</v>
      </c>
      <c r="AA1724" s="70">
        <v>102.20693068407789</v>
      </c>
      <c r="BJ1724" s="275"/>
    </row>
    <row r="1725" spans="1:62" x14ac:dyDescent="0.25">
      <c r="A1725" t="str">
        <f t="shared" si="36"/>
        <v>77. Verhuur en lease</v>
      </c>
      <c r="B1725" s="275">
        <v>77</v>
      </c>
      <c r="C1725" s="5" t="s">
        <v>168</v>
      </c>
      <c r="D1725" s="266"/>
      <c r="E1725" s="70">
        <v>35.059712314254668</v>
      </c>
      <c r="F1725" s="70">
        <v>41.550763966826466</v>
      </c>
      <c r="G1725" s="70">
        <v>41.261669177092223</v>
      </c>
      <c r="H1725" s="70">
        <v>43.588539729796196</v>
      </c>
      <c r="I1725" s="70">
        <v>51.206674068294639</v>
      </c>
      <c r="J1725" s="70">
        <v>58.264753243049498</v>
      </c>
      <c r="K1725" s="69">
        <v>65.048547806282073</v>
      </c>
      <c r="L1725" s="69">
        <v>60.774050982652014</v>
      </c>
      <c r="M1725" s="265">
        <v>67.70203995658467</v>
      </c>
      <c r="N1725" s="70">
        <v>83.25652049919961</v>
      </c>
      <c r="O1725" s="70">
        <v>95.79353157430576</v>
      </c>
      <c r="P1725" s="70">
        <v>105.60605919548208</v>
      </c>
      <c r="Q1725" s="70">
        <v>115.59097465214029</v>
      </c>
      <c r="R1725" s="70">
        <v>121.62620787659014</v>
      </c>
      <c r="S1725" s="70">
        <v>126.98295501665457</v>
      </c>
      <c r="T1725" s="265">
        <v>131.47605572650724</v>
      </c>
      <c r="U1725" s="70">
        <v>84.973355989017193</v>
      </c>
      <c r="V1725" s="70">
        <v>96.890931227483819</v>
      </c>
      <c r="W1725" s="70">
        <v>105.8566664707983</v>
      </c>
      <c r="X1725" s="70">
        <v>114.8248095359138</v>
      </c>
      <c r="Y1725" s="70">
        <v>119.73507914511602</v>
      </c>
      <c r="Z1725" s="70">
        <v>123.88596266152528</v>
      </c>
      <c r="AA1725" s="70">
        <v>127.1176245623676</v>
      </c>
      <c r="BJ1725" s="275"/>
    </row>
    <row r="1726" spans="1:62" x14ac:dyDescent="0.25">
      <c r="A1726" t="str">
        <f t="shared" si="36"/>
        <v>77. Verhuur en lease</v>
      </c>
      <c r="B1726" s="275">
        <v>77</v>
      </c>
      <c r="C1726" s="5" t="s">
        <v>169</v>
      </c>
      <c r="D1726" s="266"/>
      <c r="E1726" s="70">
        <v>15.671891561195281</v>
      </c>
      <c r="F1726" s="70">
        <v>14.321272752497711</v>
      </c>
      <c r="G1726" s="70">
        <v>13.084688985222781</v>
      </c>
      <c r="H1726" s="70">
        <v>13.669739331491755</v>
      </c>
      <c r="I1726" s="70">
        <v>16.305666261586392</v>
      </c>
      <c r="J1726" s="70">
        <v>19.096891943476489</v>
      </c>
      <c r="K1726" s="69">
        <v>16.26471503409325</v>
      </c>
      <c r="L1726" s="69">
        <v>16.944513088563795</v>
      </c>
      <c r="M1726" s="265">
        <v>21.213431611731885</v>
      </c>
      <c r="N1726" s="70">
        <v>24.15415882104524</v>
      </c>
      <c r="O1726" s="70">
        <v>25.957509594291064</v>
      </c>
      <c r="P1726" s="70">
        <v>31.69238982011623</v>
      </c>
      <c r="Q1726" s="70">
        <v>35.281816730093226</v>
      </c>
      <c r="R1726" s="70">
        <v>38.545641712465113</v>
      </c>
      <c r="S1726" s="70">
        <v>45.274190786679007</v>
      </c>
      <c r="T1726" s="265">
        <v>50.850276624237786</v>
      </c>
      <c r="U1726" s="70">
        <v>24.63529614081585</v>
      </c>
      <c r="V1726" s="70">
        <v>26.236827756425928</v>
      </c>
      <c r="W1726" s="70">
        <v>31.745759471639371</v>
      </c>
      <c r="X1726" s="70">
        <v>35.023867661018919</v>
      </c>
      <c r="Y1726" s="70">
        <v>37.920222335087509</v>
      </c>
      <c r="Z1726" s="70">
        <v>44.139633489529842</v>
      </c>
      <c r="AA1726" s="70">
        <v>49.130793360767093</v>
      </c>
      <c r="BJ1726" s="275"/>
    </row>
    <row r="1727" spans="1:62" x14ac:dyDescent="0.25">
      <c r="A1727" t="str">
        <f t="shared" si="36"/>
        <v>77. Verhuur en lease</v>
      </c>
      <c r="B1727" s="275">
        <v>77</v>
      </c>
      <c r="C1727" s="5" t="s">
        <v>26</v>
      </c>
      <c r="D1727" s="270"/>
      <c r="E1727" s="70">
        <v>94.339515821517168</v>
      </c>
      <c r="F1727" s="70">
        <v>99.438195718421866</v>
      </c>
      <c r="G1727" s="70">
        <v>93.51699071678209</v>
      </c>
      <c r="H1727" s="70">
        <v>94.201389365878796</v>
      </c>
      <c r="I1727" s="70">
        <v>120.52096171668627</v>
      </c>
      <c r="J1727" s="70">
        <v>146.49588122940571</v>
      </c>
      <c r="K1727" s="69">
        <v>167.06997723025898</v>
      </c>
      <c r="L1727" s="69">
        <v>150.67721119482695</v>
      </c>
      <c r="M1727" s="265">
        <v>165.72757988379408</v>
      </c>
      <c r="N1727" s="70">
        <v>195.06415075361528</v>
      </c>
      <c r="O1727" s="70">
        <v>212.50720491541287</v>
      </c>
      <c r="P1727" s="70">
        <v>231.39220338817461</v>
      </c>
      <c r="Q1727" s="70">
        <v>246.65189974997367</v>
      </c>
      <c r="R1727" s="70">
        <v>260.91370730794483</v>
      </c>
      <c r="S1727" s="70">
        <v>274.66453414243796</v>
      </c>
      <c r="T1727" s="265">
        <v>285.54851571329044</v>
      </c>
      <c r="U1727" s="70">
        <v>201.22686970269228</v>
      </c>
      <c r="V1727" s="70">
        <v>217.13715858749688</v>
      </c>
      <c r="W1727" s="70">
        <v>234.19380745470238</v>
      </c>
      <c r="X1727" s="70">
        <v>247.28722468650002</v>
      </c>
      <c r="Y1727" s="70">
        <v>259.22224843371816</v>
      </c>
      <c r="Z1727" s="70">
        <v>270.34456734974242</v>
      </c>
      <c r="AA1727" s="70">
        <v>278.45534860721256</v>
      </c>
      <c r="BJ1727" s="275"/>
    </row>
    <row r="1728" spans="1:62" x14ac:dyDescent="0.25">
      <c r="A1728" t="str">
        <f t="shared" si="36"/>
        <v>77. Verhuur en lease</v>
      </c>
      <c r="B1728" s="275">
        <v>77</v>
      </c>
      <c r="C1728" s="5" t="s">
        <v>19</v>
      </c>
      <c r="D1728" s="270"/>
      <c r="E1728" s="70">
        <v>1133.8464879385058</v>
      </c>
      <c r="F1728" s="70">
        <v>1127.3811652420472</v>
      </c>
      <c r="G1728" s="70">
        <v>1003.639326467141</v>
      </c>
      <c r="H1728" s="70">
        <v>1019.3234094319054</v>
      </c>
      <c r="I1728" s="70">
        <v>1213.6407911485412</v>
      </c>
      <c r="J1728" s="70">
        <v>1378.1437223638316</v>
      </c>
      <c r="K1728" s="69">
        <v>1490.4970354829175</v>
      </c>
      <c r="L1728" s="69">
        <v>1236.1268891426193</v>
      </c>
      <c r="M1728" s="265">
        <v>1287.6899902431958</v>
      </c>
      <c r="N1728" s="70">
        <v>1465.6492479902831</v>
      </c>
      <c r="O1728" s="70">
        <v>1530.1135853067515</v>
      </c>
      <c r="P1728" s="70">
        <v>1596.9991635109554</v>
      </c>
      <c r="Q1728" s="70">
        <v>1669.3635605690413</v>
      </c>
      <c r="R1728" s="70">
        <v>1743.6001427021499</v>
      </c>
      <c r="S1728" s="70">
        <v>1822.0851236875101</v>
      </c>
      <c r="T1728" s="265">
        <v>1902.0334173618073</v>
      </c>
      <c r="U1728" s="70">
        <v>1504.8780516084425</v>
      </c>
      <c r="V1728" s="70">
        <v>1556.8429267748882</v>
      </c>
      <c r="W1728" s="70">
        <v>1610.1958169912957</v>
      </c>
      <c r="X1728" s="70">
        <v>1667.8642405118837</v>
      </c>
      <c r="Y1728" s="70">
        <v>1726.2417951544585</v>
      </c>
      <c r="Z1728" s="70">
        <v>1787.5684776722962</v>
      </c>
      <c r="AA1728" s="70">
        <v>1849.114038538982</v>
      </c>
      <c r="BJ1728" s="275"/>
    </row>
    <row r="1729" spans="1:62" x14ac:dyDescent="0.25">
      <c r="A1729" t="str">
        <f t="shared" si="36"/>
        <v>77. Verhuur en lease</v>
      </c>
      <c r="B1729" s="275">
        <v>77</v>
      </c>
      <c r="C1729" s="5" t="s">
        <v>20</v>
      </c>
      <c r="D1729" s="270"/>
      <c r="E1729" s="267">
        <v>8.3203076276260141E-2</v>
      </c>
      <c r="F1729" s="267">
        <v>8.8202817985763154E-2</v>
      </c>
      <c r="G1729" s="267">
        <v>9.3177885970218421E-2</v>
      </c>
      <c r="H1729" s="267">
        <v>9.2415604796498893E-2</v>
      </c>
      <c r="I1729" s="267">
        <v>9.9305299060218677E-2</v>
      </c>
      <c r="J1729" s="267">
        <v>0.10629942207923843</v>
      </c>
      <c r="K1729" s="333">
        <v>0.11209011038128547</v>
      </c>
      <c r="L1729" s="333">
        <v>0.12189461496087756</v>
      </c>
      <c r="M1729" s="268">
        <v>0.12870145853389325</v>
      </c>
      <c r="N1729" s="267">
        <v>0.13309060883501952</v>
      </c>
      <c r="O1729" s="267">
        <v>0.1388832874605255</v>
      </c>
      <c r="P1729" s="267">
        <v>0.14489187513377633</v>
      </c>
      <c r="Q1729" s="267">
        <v>0.14775205687723089</v>
      </c>
      <c r="R1729" s="267">
        <v>0.14964079258653476</v>
      </c>
      <c r="S1729" s="267">
        <v>0.15074187839620565</v>
      </c>
      <c r="T1729" s="268">
        <v>0.15012802251884569</v>
      </c>
      <c r="U1729" s="267">
        <v>0.13371639614759293</v>
      </c>
      <c r="V1729" s="267">
        <v>0.13947274632085851</v>
      </c>
      <c r="W1729" s="267">
        <v>0.1454443024776336</v>
      </c>
      <c r="X1729" s="267">
        <v>0.14826579926589539</v>
      </c>
      <c r="Y1729" s="267">
        <v>0.15016566576093346</v>
      </c>
      <c r="Z1729" s="267">
        <v>0.15123592227458321</v>
      </c>
      <c r="AA1729" s="267">
        <v>0.15058852120728319</v>
      </c>
      <c r="BJ1729" s="275"/>
    </row>
    <row r="1730" spans="1:62" x14ac:dyDescent="0.25">
      <c r="A1730" t="str">
        <f t="shared" si="36"/>
        <v>77. Verhuur en lease</v>
      </c>
      <c r="B1730" s="275">
        <v>77</v>
      </c>
      <c r="C1730" s="5" t="s">
        <v>29</v>
      </c>
      <c r="D1730" s="270"/>
      <c r="E1730" s="70">
        <v>1133.8464879385058</v>
      </c>
      <c r="F1730" s="70">
        <v>1127.3811652420472</v>
      </c>
      <c r="G1730" s="70">
        <v>1003.639326467141</v>
      </c>
      <c r="H1730" s="70">
        <v>1019.3234094319054</v>
      </c>
      <c r="I1730" s="70">
        <v>1213.6407911485412</v>
      </c>
      <c r="J1730" s="70">
        <v>1378.1437223638316</v>
      </c>
      <c r="K1730" s="69">
        <v>1444.4970354829175</v>
      </c>
      <c r="L1730" s="69">
        <v>1236.1268891426193</v>
      </c>
      <c r="M1730" s="265">
        <v>1287.6899902431958</v>
      </c>
      <c r="N1730" s="70">
        <v>1465.6492479902831</v>
      </c>
      <c r="O1730" s="70">
        <v>1530.1135853067515</v>
      </c>
      <c r="P1730" s="70">
        <v>1596.9991635109554</v>
      </c>
      <c r="Q1730" s="70">
        <v>1669.3635605690413</v>
      </c>
      <c r="R1730" s="70">
        <v>1743.6001427021499</v>
      </c>
      <c r="S1730" s="70">
        <v>1822.0851236875101</v>
      </c>
      <c r="T1730" s="265">
        <v>1902.0334173618073</v>
      </c>
      <c r="U1730" s="70">
        <v>1504.8780516084425</v>
      </c>
      <c r="V1730" s="70">
        <v>1556.8429267748882</v>
      </c>
      <c r="W1730" s="70">
        <v>1610.1958169912957</v>
      </c>
      <c r="X1730" s="70">
        <v>1667.8642405118837</v>
      </c>
      <c r="Y1730" s="70">
        <v>1726.2417951544585</v>
      </c>
      <c r="Z1730" s="70">
        <v>1787.5684776722962</v>
      </c>
      <c r="AA1730" s="70">
        <v>1849.114038538982</v>
      </c>
      <c r="BJ1730" s="275"/>
    </row>
    <row r="1731" spans="1:62" x14ac:dyDescent="0.25">
      <c r="A1731" t="str">
        <f t="shared" ref="A1731:A1794" si="37">VLOOKUP(B1731,$AU$3:$AV$70,2)</f>
        <v>78. Terbeschikkingstelling van personeel</v>
      </c>
      <c r="B1731" s="275">
        <v>78</v>
      </c>
      <c r="C1731" s="5" t="s">
        <v>25</v>
      </c>
      <c r="D1731" s="70">
        <v>109354</v>
      </c>
      <c r="E1731" s="70">
        <v>118537</v>
      </c>
      <c r="F1731" s="70">
        <v>124921</v>
      </c>
      <c r="G1731" s="70">
        <v>130454</v>
      </c>
      <c r="H1731" s="70">
        <v>131506</v>
      </c>
      <c r="I1731" s="70">
        <v>127523</v>
      </c>
      <c r="J1731" s="70">
        <v>112191</v>
      </c>
      <c r="K1731" s="69">
        <v>123861</v>
      </c>
      <c r="L1731" s="69">
        <v>124878</v>
      </c>
      <c r="M1731" s="265">
        <v>117553.09593074782</v>
      </c>
      <c r="N1731" s="70">
        <v>118501.23960032224</v>
      </c>
      <c r="O1731" s="70">
        <v>119457.03067731742</v>
      </c>
      <c r="P1731" s="70">
        <v>120420.53084314527</v>
      </c>
      <c r="Q1731" s="70">
        <v>121391.80227671926</v>
      </c>
      <c r="R1731" s="70">
        <v>122370.90765846698</v>
      </c>
      <c r="S1731" s="70">
        <v>123357.91017437518</v>
      </c>
      <c r="T1731" s="265">
        <v>124352.8735200676</v>
      </c>
      <c r="U1731" s="70">
        <v>117210.07304824526</v>
      </c>
      <c r="V1731" s="70">
        <v>116868.05111511782</v>
      </c>
      <c r="W1731" s="70">
        <v>116527.02721057014</v>
      </c>
      <c r="X1731" s="70">
        <v>116186.99842232993</v>
      </c>
      <c r="Y1731" s="70">
        <v>115847.96184662259</v>
      </c>
      <c r="Z1731" s="70">
        <v>115509.91458814721</v>
      </c>
      <c r="AA1731" s="70">
        <v>115172.85376005135</v>
      </c>
      <c r="BJ1731" s="275"/>
    </row>
    <row r="1732" spans="1:62" x14ac:dyDescent="0.25">
      <c r="A1732" t="str">
        <f t="shared" si="37"/>
        <v>78. Terbeschikkingstelling van personeel</v>
      </c>
      <c r="B1732" s="275">
        <v>78</v>
      </c>
      <c r="C1732" s="5" t="s">
        <v>154</v>
      </c>
      <c r="D1732" s="266"/>
      <c r="E1732" s="70">
        <v>9183</v>
      </c>
      <c r="F1732" s="70">
        <v>6384</v>
      </c>
      <c r="G1732" s="70">
        <v>5533</v>
      </c>
      <c r="H1732" s="70">
        <v>1052</v>
      </c>
      <c r="I1732" s="70">
        <v>-3983</v>
      </c>
      <c r="J1732" s="70">
        <v>-15332</v>
      </c>
      <c r="K1732" s="69">
        <v>11670</v>
      </c>
      <c r="L1732" s="69">
        <v>1017</v>
      </c>
      <c r="M1732" s="265">
        <v>-7324.9040692521812</v>
      </c>
      <c r="N1732" s="70">
        <v>948.14366957441962</v>
      </c>
      <c r="O1732" s="70">
        <v>955.79107699518499</v>
      </c>
      <c r="P1732" s="70">
        <v>963.50016582784883</v>
      </c>
      <c r="Q1732" s="70">
        <v>971.27143357398745</v>
      </c>
      <c r="R1732" s="70">
        <v>979.10538174772228</v>
      </c>
      <c r="S1732" s="70">
        <v>987.00251590819971</v>
      </c>
      <c r="T1732" s="265">
        <v>994.96334569242026</v>
      </c>
      <c r="U1732" s="70">
        <v>-343.02288250255515</v>
      </c>
      <c r="V1732" s="70">
        <v>-342.02193312744203</v>
      </c>
      <c r="W1732" s="70">
        <v>-341.02390454767738</v>
      </c>
      <c r="X1732" s="70">
        <v>-340.028788240219</v>
      </c>
      <c r="Y1732" s="70">
        <v>-339.03657570733048</v>
      </c>
      <c r="Z1732" s="70">
        <v>-338.04725847538793</v>
      </c>
      <c r="AA1732" s="70">
        <v>-337.06082809585496</v>
      </c>
      <c r="BJ1732" s="275"/>
    </row>
    <row r="1733" spans="1:62" x14ac:dyDescent="0.25">
      <c r="A1733" t="str">
        <f t="shared" si="37"/>
        <v>78. Terbeschikkingstelling van personeel</v>
      </c>
      <c r="B1733" s="275">
        <v>78</v>
      </c>
      <c r="C1733" s="5" t="s">
        <v>155</v>
      </c>
      <c r="D1733" s="266"/>
      <c r="E1733" s="267">
        <v>1.0839749803390824</v>
      </c>
      <c r="F1733" s="267">
        <v>1.0538566017361668</v>
      </c>
      <c r="G1733" s="267">
        <v>1.0442919925392848</v>
      </c>
      <c r="H1733" s="267">
        <v>1.0080641452159382</v>
      </c>
      <c r="I1733" s="267">
        <v>0.96971240855930529</v>
      </c>
      <c r="J1733" s="267">
        <v>0.87977070802913981</v>
      </c>
      <c r="K1733" s="333">
        <v>1.1040190389603444</v>
      </c>
      <c r="L1733" s="333">
        <v>1.0082108169641777</v>
      </c>
      <c r="M1733" s="268">
        <v>0.94134351872025357</v>
      </c>
      <c r="N1733" s="267">
        <v>1.0080656631122076</v>
      </c>
      <c r="O1733" s="267">
        <v>1.0080656631122076</v>
      </c>
      <c r="P1733" s="267">
        <v>1.0080656631122074</v>
      </c>
      <c r="Q1733" s="267">
        <v>1.0080656631122074</v>
      </c>
      <c r="R1733" s="267">
        <v>1.0080656631122076</v>
      </c>
      <c r="S1733" s="267">
        <v>1.0080656631122071</v>
      </c>
      <c r="T1733" s="268">
        <v>1.0080656631122071</v>
      </c>
      <c r="U1733" s="267">
        <v>0.99708197491706529</v>
      </c>
      <c r="V1733" s="267">
        <v>0.99708197491706485</v>
      </c>
      <c r="W1733" s="267">
        <v>0.99708197491706474</v>
      </c>
      <c r="X1733" s="267">
        <v>0.99708197491706563</v>
      </c>
      <c r="Y1733" s="267">
        <v>0.99708197491706463</v>
      </c>
      <c r="Z1733" s="267">
        <v>0.99708197491706463</v>
      </c>
      <c r="AA1733" s="267">
        <v>0.99708197491706529</v>
      </c>
      <c r="BJ1733" s="275"/>
    </row>
    <row r="1734" spans="1:62" x14ac:dyDescent="0.25">
      <c r="A1734" t="str">
        <f t="shared" si="37"/>
        <v>78. Terbeschikkingstelling van personeel</v>
      </c>
      <c r="B1734" s="275">
        <v>78</v>
      </c>
      <c r="C1734" s="5" t="s">
        <v>8</v>
      </c>
      <c r="D1734" s="70">
        <v>2781</v>
      </c>
      <c r="E1734" s="70">
        <v>2651</v>
      </c>
      <c r="F1734" s="70">
        <v>2767</v>
      </c>
      <c r="G1734" s="70">
        <v>3083</v>
      </c>
      <c r="H1734" s="70">
        <v>3328</v>
      </c>
      <c r="I1734" s="70">
        <v>3280</v>
      </c>
      <c r="J1734" s="70">
        <v>2489</v>
      </c>
      <c r="K1734" s="69">
        <v>3106</v>
      </c>
      <c r="L1734" s="69">
        <v>3773</v>
      </c>
      <c r="M1734" s="265">
        <v>2391.6345504260139</v>
      </c>
      <c r="N1734" s="70">
        <v>2409.2332311595628</v>
      </c>
      <c r="O1734" s="70">
        <v>2426.7161134880043</v>
      </c>
      <c r="P1734" s="70">
        <v>2448.1493004495283</v>
      </c>
      <c r="Q1734" s="70">
        <v>2471.2763633734439</v>
      </c>
      <c r="R1734" s="70">
        <v>2496.6889023013496</v>
      </c>
      <c r="S1734" s="70">
        <v>2523.0351196627926</v>
      </c>
      <c r="T1734" s="265">
        <v>2548.9744840289659</v>
      </c>
      <c r="U1734" s="70">
        <v>2382.9826925599914</v>
      </c>
      <c r="V1734" s="70">
        <v>2374.1221524171615</v>
      </c>
      <c r="W1734" s="70">
        <v>2368.9943745606697</v>
      </c>
      <c r="X1734" s="70">
        <v>2365.3177360187956</v>
      </c>
      <c r="Y1734" s="70">
        <v>2363.6036230436521</v>
      </c>
      <c r="Z1734" s="70">
        <v>2362.5203342305322</v>
      </c>
      <c r="AA1734" s="70">
        <v>2360.8032301705903</v>
      </c>
      <c r="BJ1734" s="275"/>
    </row>
    <row r="1735" spans="1:62" x14ac:dyDescent="0.25">
      <c r="A1735" t="str">
        <f t="shared" si="37"/>
        <v>78. Terbeschikkingstelling van personeel</v>
      </c>
      <c r="B1735" s="275">
        <v>78</v>
      </c>
      <c r="C1735" s="5" t="s">
        <v>9</v>
      </c>
      <c r="D1735" s="70">
        <v>20498</v>
      </c>
      <c r="E1735" s="70">
        <v>21960</v>
      </c>
      <c r="F1735" s="70">
        <v>22452</v>
      </c>
      <c r="G1735" s="70">
        <v>22855</v>
      </c>
      <c r="H1735" s="70">
        <v>22158</v>
      </c>
      <c r="I1735" s="70">
        <v>21308</v>
      </c>
      <c r="J1735" s="70">
        <v>17812</v>
      </c>
      <c r="K1735" s="69">
        <v>19989</v>
      </c>
      <c r="L1735" s="69">
        <v>20006</v>
      </c>
      <c r="M1735" s="265">
        <v>16586.316389442836</v>
      </c>
      <c r="N1735" s="70">
        <v>16708.365674368681</v>
      </c>
      <c r="O1735" s="70">
        <v>16829.61188133925</v>
      </c>
      <c r="P1735" s="70">
        <v>16978.253997299067</v>
      </c>
      <c r="Q1735" s="70">
        <v>17138.643377334694</v>
      </c>
      <c r="R1735" s="70">
        <v>17314.882849557653</v>
      </c>
      <c r="S1735" s="70">
        <v>17497.597510852411</v>
      </c>
      <c r="T1735" s="265">
        <v>17677.490590353937</v>
      </c>
      <c r="U1735" s="70">
        <v>16526.31455852064</v>
      </c>
      <c r="V1735" s="70">
        <v>16464.865487146355</v>
      </c>
      <c r="W1735" s="70">
        <v>16429.303638498783</v>
      </c>
      <c r="X1735" s="70">
        <v>16403.805641702293</v>
      </c>
      <c r="Y1735" s="70">
        <v>16391.918031144101</v>
      </c>
      <c r="Z1735" s="70">
        <v>16384.405273397584</v>
      </c>
      <c r="AA1735" s="70">
        <v>16372.496919252622</v>
      </c>
      <c r="BJ1735" s="275"/>
    </row>
    <row r="1736" spans="1:62" x14ac:dyDescent="0.25">
      <c r="A1736" t="str">
        <f t="shared" si="37"/>
        <v>78. Terbeschikkingstelling van personeel</v>
      </c>
      <c r="B1736" s="275">
        <v>78</v>
      </c>
      <c r="C1736" s="5" t="s">
        <v>10</v>
      </c>
      <c r="D1736" s="70">
        <v>19367</v>
      </c>
      <c r="E1736" s="70">
        <v>21069</v>
      </c>
      <c r="F1736" s="70">
        <v>22266</v>
      </c>
      <c r="G1736" s="70">
        <v>23222</v>
      </c>
      <c r="H1736" s="70">
        <v>23429</v>
      </c>
      <c r="I1736" s="70">
        <v>22825</v>
      </c>
      <c r="J1736" s="70">
        <v>20276</v>
      </c>
      <c r="K1736" s="69">
        <v>22024</v>
      </c>
      <c r="L1736" s="69">
        <v>21359</v>
      </c>
      <c r="M1736" s="265">
        <v>17182.865047023966</v>
      </c>
      <c r="N1736" s="70">
        <v>17309.303994812362</v>
      </c>
      <c r="O1736" s="70">
        <v>17434.910980891858</v>
      </c>
      <c r="P1736" s="70">
        <v>17588.899205816062</v>
      </c>
      <c r="Q1736" s="70">
        <v>17755.057200600379</v>
      </c>
      <c r="R1736" s="70">
        <v>17937.635356959036</v>
      </c>
      <c r="S1736" s="70">
        <v>18126.921591070597</v>
      </c>
      <c r="T1736" s="265">
        <v>18313.28476149316</v>
      </c>
      <c r="U1736" s="70">
        <v>17120.705171431175</v>
      </c>
      <c r="V1736" s="70">
        <v>17057.046003482264</v>
      </c>
      <c r="W1736" s="70">
        <v>17020.20512623222</v>
      </c>
      <c r="X1736" s="70">
        <v>16993.790060485466</v>
      </c>
      <c r="Y1736" s="70">
        <v>16981.474896397376</v>
      </c>
      <c r="Z1736" s="70">
        <v>16973.691932449365</v>
      </c>
      <c r="AA1736" s="70">
        <v>16961.355278704155</v>
      </c>
      <c r="BJ1736" s="275"/>
    </row>
    <row r="1737" spans="1:62" x14ac:dyDescent="0.25">
      <c r="A1737" t="str">
        <f t="shared" si="37"/>
        <v>78. Terbeschikkingstelling van personeel</v>
      </c>
      <c r="B1737" s="275">
        <v>78</v>
      </c>
      <c r="C1737" s="5" t="s">
        <v>11</v>
      </c>
      <c r="D1737" s="70">
        <v>14868</v>
      </c>
      <c r="E1737" s="70">
        <v>16090</v>
      </c>
      <c r="F1737" s="70">
        <v>17016</v>
      </c>
      <c r="G1737" s="70">
        <v>17339</v>
      </c>
      <c r="H1737" s="70">
        <v>17429</v>
      </c>
      <c r="I1737" s="70">
        <v>16855</v>
      </c>
      <c r="J1737" s="70">
        <v>15101</v>
      </c>
      <c r="K1737" s="69">
        <v>16492</v>
      </c>
      <c r="L1737" s="69">
        <v>16796</v>
      </c>
      <c r="M1737" s="265">
        <v>17507.611471062526</v>
      </c>
      <c r="N1737" s="70">
        <v>17114.892901756437</v>
      </c>
      <c r="O1737" s="70">
        <v>16616.497182540632</v>
      </c>
      <c r="P1737" s="70">
        <v>16115.46133898158</v>
      </c>
      <c r="Q1737" s="70">
        <v>15350.219475201286</v>
      </c>
      <c r="R1737" s="70">
        <v>14583.491496652723</v>
      </c>
      <c r="S1737" s="70">
        <v>14709.955540248393</v>
      </c>
      <c r="T1737" s="265">
        <v>14846.925763839474</v>
      </c>
      <c r="U1737" s="70">
        <v>16928.412343986238</v>
      </c>
      <c r="V1737" s="70">
        <v>16256.369600622484</v>
      </c>
      <c r="W1737" s="70">
        <v>15594.40727266395</v>
      </c>
      <c r="X1737" s="70">
        <v>14692.06233450635</v>
      </c>
      <c r="Y1737" s="70">
        <v>13806.122703690457</v>
      </c>
      <c r="Z1737" s="70">
        <v>13774.112301737852</v>
      </c>
      <c r="AA1737" s="70">
        <v>13750.89100381</v>
      </c>
      <c r="BJ1737" s="275"/>
    </row>
    <row r="1738" spans="1:62" x14ac:dyDescent="0.25">
      <c r="A1738" t="str">
        <f t="shared" si="37"/>
        <v>78. Terbeschikkingstelling van personeel</v>
      </c>
      <c r="B1738" s="275">
        <v>78</v>
      </c>
      <c r="C1738" s="5" t="s">
        <v>12</v>
      </c>
      <c r="D1738" s="70">
        <v>12296</v>
      </c>
      <c r="E1738" s="70">
        <v>13475</v>
      </c>
      <c r="F1738" s="70">
        <v>14348</v>
      </c>
      <c r="G1738" s="70">
        <v>15128</v>
      </c>
      <c r="H1738" s="70">
        <v>15302</v>
      </c>
      <c r="I1738" s="70">
        <v>14672</v>
      </c>
      <c r="J1738" s="70">
        <v>12698</v>
      </c>
      <c r="K1738" s="69">
        <v>14081</v>
      </c>
      <c r="L1738" s="69">
        <v>13916</v>
      </c>
      <c r="M1738" s="265">
        <v>14068.387529700149</v>
      </c>
      <c r="N1738" s="70">
        <v>14264.121432833323</v>
      </c>
      <c r="O1738" s="70">
        <v>14642.01081545606</v>
      </c>
      <c r="P1738" s="70">
        <v>14985.44342660574</v>
      </c>
      <c r="Q1738" s="70">
        <v>15631.595042078792</v>
      </c>
      <c r="R1738" s="70">
        <v>16293.873104888233</v>
      </c>
      <c r="S1738" s="70">
        <v>15928.38027082671</v>
      </c>
      <c r="T1738" s="265">
        <v>15464.536495315455</v>
      </c>
      <c r="U1738" s="70">
        <v>14108.702328771993</v>
      </c>
      <c r="V1738" s="70">
        <v>14324.676067255936</v>
      </c>
      <c r="W1738" s="70">
        <v>14500.925728429864</v>
      </c>
      <c r="X1738" s="70">
        <v>14961.373621856346</v>
      </c>
      <c r="Y1738" s="70">
        <v>15425.332915377756</v>
      </c>
      <c r="Z1738" s="70">
        <v>14915.021193289622</v>
      </c>
      <c r="AA1738" s="70">
        <v>14322.908267612471</v>
      </c>
      <c r="BJ1738" s="275"/>
    </row>
    <row r="1739" spans="1:62" x14ac:dyDescent="0.25">
      <c r="A1739" t="str">
        <f t="shared" si="37"/>
        <v>78. Terbeschikkingstelling van personeel</v>
      </c>
      <c r="B1739" s="275">
        <v>78</v>
      </c>
      <c r="C1739" s="5" t="s">
        <v>13</v>
      </c>
      <c r="D1739" s="70">
        <v>11501</v>
      </c>
      <c r="E1739" s="70">
        <v>12190</v>
      </c>
      <c r="F1739" s="70">
        <v>12511</v>
      </c>
      <c r="G1739" s="70">
        <v>13051</v>
      </c>
      <c r="H1739" s="70">
        <v>13138</v>
      </c>
      <c r="I1739" s="70">
        <v>12659</v>
      </c>
      <c r="J1739" s="70">
        <v>11309</v>
      </c>
      <c r="K1739" s="69">
        <v>12393</v>
      </c>
      <c r="L1739" s="69">
        <v>12341</v>
      </c>
      <c r="M1739" s="265">
        <v>12431.084300521901</v>
      </c>
      <c r="N1739" s="70">
        <v>12657.950266043576</v>
      </c>
      <c r="O1739" s="70">
        <v>12788.652345651162</v>
      </c>
      <c r="P1739" s="70">
        <v>12895.110025238231</v>
      </c>
      <c r="Q1739" s="70">
        <v>12951.254858631131</v>
      </c>
      <c r="R1739" s="70">
        <v>13093.077920892116</v>
      </c>
      <c r="S1739" s="70">
        <v>13275.242311805621</v>
      </c>
      <c r="T1739" s="265">
        <v>13626.934012202135</v>
      </c>
      <c r="U1739" s="70">
        <v>12520.031691887791</v>
      </c>
      <c r="V1739" s="70">
        <v>12511.485239092122</v>
      </c>
      <c r="W1739" s="70">
        <v>12478.178150131997</v>
      </c>
      <c r="X1739" s="70">
        <v>12395.95590150946</v>
      </c>
      <c r="Y1739" s="70">
        <v>12395.155192177877</v>
      </c>
      <c r="Z1739" s="70">
        <v>12430.67512578662</v>
      </c>
      <c r="AA1739" s="70">
        <v>12620.961894635702</v>
      </c>
      <c r="BJ1739" s="275"/>
    </row>
    <row r="1740" spans="1:62" x14ac:dyDescent="0.25">
      <c r="A1740" t="str">
        <f t="shared" si="37"/>
        <v>78. Terbeschikkingstelling van personeel</v>
      </c>
      <c r="B1740" s="275">
        <v>78</v>
      </c>
      <c r="C1740" s="5" t="s">
        <v>14</v>
      </c>
      <c r="D1740" s="70">
        <v>11067</v>
      </c>
      <c r="E1740" s="70">
        <v>11774</v>
      </c>
      <c r="F1740" s="70">
        <v>12211</v>
      </c>
      <c r="G1740" s="70">
        <v>12645</v>
      </c>
      <c r="H1740" s="70">
        <v>12321</v>
      </c>
      <c r="I1740" s="70">
        <v>11627</v>
      </c>
      <c r="J1740" s="70">
        <v>10232</v>
      </c>
      <c r="K1740" s="69">
        <v>10795</v>
      </c>
      <c r="L1740" s="69">
        <v>10609</v>
      </c>
      <c r="M1740" s="265">
        <v>10707.036529400437</v>
      </c>
      <c r="N1740" s="70">
        <v>10931.291969984664</v>
      </c>
      <c r="O1740" s="70">
        <v>11110.572738882078</v>
      </c>
      <c r="P1740" s="70">
        <v>11343.882483030997</v>
      </c>
      <c r="Q1740" s="70">
        <v>11485.443820808194</v>
      </c>
      <c r="R1740" s="70">
        <v>11569.282907817438</v>
      </c>
      <c r="S1740" s="70">
        <v>11780.421089638408</v>
      </c>
      <c r="T1740" s="265">
        <v>11902.062074371877</v>
      </c>
      <c r="U1740" s="70">
        <v>10812.18673015565</v>
      </c>
      <c r="V1740" s="70">
        <v>10869.774473746902</v>
      </c>
      <c r="W1740" s="70">
        <v>10977.105760275001</v>
      </c>
      <c r="X1740" s="70">
        <v>10992.993085694756</v>
      </c>
      <c r="Y1740" s="70">
        <v>10952.585631204822</v>
      </c>
      <c r="Z1740" s="70">
        <v>11030.954009783536</v>
      </c>
      <c r="AA1740" s="70">
        <v>11023.42403461607</v>
      </c>
      <c r="BJ1740" s="275"/>
    </row>
    <row r="1741" spans="1:62" x14ac:dyDescent="0.25">
      <c r="A1741" t="str">
        <f t="shared" si="37"/>
        <v>78. Terbeschikkingstelling van personeel</v>
      </c>
      <c r="B1741" s="275">
        <v>78</v>
      </c>
      <c r="C1741" s="5" t="s">
        <v>15</v>
      </c>
      <c r="D1741" s="70">
        <v>9300</v>
      </c>
      <c r="E1741" s="70">
        <v>10365</v>
      </c>
      <c r="F1741" s="70">
        <v>11126</v>
      </c>
      <c r="G1741" s="70">
        <v>11550</v>
      </c>
      <c r="H1741" s="70">
        <v>11583</v>
      </c>
      <c r="I1741" s="70">
        <v>10775</v>
      </c>
      <c r="J1741" s="70">
        <v>9570</v>
      </c>
      <c r="K1741" s="69">
        <v>10186</v>
      </c>
      <c r="L1741" s="69">
        <v>9802</v>
      </c>
      <c r="M1741" s="265">
        <v>9812.0448791217823</v>
      </c>
      <c r="N1741" s="70">
        <v>9679.8895677654218</v>
      </c>
      <c r="O1741" s="70">
        <v>9595.2418845880493</v>
      </c>
      <c r="P1741" s="70">
        <v>9532.7204515978301</v>
      </c>
      <c r="Q1741" s="70">
        <v>9661.5928466458281</v>
      </c>
      <c r="R1741" s="70">
        <v>9752.730283028437</v>
      </c>
      <c r="S1741" s="70">
        <v>9955.3937154378709</v>
      </c>
      <c r="T1741" s="265">
        <v>10117.87813030323</v>
      </c>
      <c r="U1741" s="70">
        <v>9574.4193661046502</v>
      </c>
      <c r="V1741" s="70">
        <v>9387.285224417381</v>
      </c>
      <c r="W1741" s="70">
        <v>9224.5032277843566</v>
      </c>
      <c r="X1741" s="70">
        <v>9247.3416802191896</v>
      </c>
      <c r="Y1741" s="70">
        <v>9232.8638182696759</v>
      </c>
      <c r="Z1741" s="70">
        <v>9322.0343643636224</v>
      </c>
      <c r="AA1741" s="70">
        <v>9370.9527192822188</v>
      </c>
      <c r="BJ1741" s="275"/>
    </row>
    <row r="1742" spans="1:62" x14ac:dyDescent="0.25">
      <c r="A1742" t="str">
        <f t="shared" si="37"/>
        <v>78. Terbeschikkingstelling van personeel</v>
      </c>
      <c r="B1742" s="275">
        <v>78</v>
      </c>
      <c r="C1742" s="5" t="s">
        <v>16</v>
      </c>
      <c r="D1742" s="70">
        <v>5264</v>
      </c>
      <c r="E1742" s="70">
        <v>6104</v>
      </c>
      <c r="F1742" s="70">
        <v>6891</v>
      </c>
      <c r="G1742" s="70">
        <v>7581</v>
      </c>
      <c r="H1742" s="70">
        <v>8115</v>
      </c>
      <c r="I1742" s="70">
        <v>8168</v>
      </c>
      <c r="J1742" s="70">
        <v>7685</v>
      </c>
      <c r="K1742" s="69">
        <v>8501</v>
      </c>
      <c r="L1742" s="69">
        <v>8488</v>
      </c>
      <c r="M1742" s="265">
        <v>8440.3731103659939</v>
      </c>
      <c r="N1742" s="70">
        <v>8265.0008231390439</v>
      </c>
      <c r="O1742" s="70">
        <v>8135.2042079007024</v>
      </c>
      <c r="P1742" s="70">
        <v>8101.1493676809405</v>
      </c>
      <c r="Q1742" s="70">
        <v>8029.7691003255404</v>
      </c>
      <c r="R1742" s="70">
        <v>8035.9389290710478</v>
      </c>
      <c r="S1742" s="70">
        <v>7920.7646686162552</v>
      </c>
      <c r="T1742" s="265">
        <v>7852.5257416925087</v>
      </c>
      <c r="U1742" s="70">
        <v>8174.9469751648076</v>
      </c>
      <c r="V1742" s="70">
        <v>7958.8907895179191</v>
      </c>
      <c r="W1742" s="70">
        <v>7839.2184970042108</v>
      </c>
      <c r="X1742" s="70">
        <v>7685.4841290227778</v>
      </c>
      <c r="Y1742" s="70">
        <v>7607.5855305008745</v>
      </c>
      <c r="Z1742" s="70">
        <v>7416.8478458443715</v>
      </c>
      <c r="AA1742" s="70">
        <v>7272.8339385662985</v>
      </c>
      <c r="BJ1742" s="275"/>
    </row>
    <row r="1743" spans="1:62" x14ac:dyDescent="0.25">
      <c r="A1743" t="str">
        <f t="shared" si="37"/>
        <v>78. Terbeschikkingstelling van personeel</v>
      </c>
      <c r="B1743" s="275">
        <v>78</v>
      </c>
      <c r="C1743" s="5" t="s">
        <v>17</v>
      </c>
      <c r="D1743" s="70">
        <v>1705</v>
      </c>
      <c r="E1743" s="70">
        <v>2028</v>
      </c>
      <c r="F1743" s="70">
        <v>2393</v>
      </c>
      <c r="G1743" s="70">
        <v>2801</v>
      </c>
      <c r="H1743" s="70">
        <v>3264</v>
      </c>
      <c r="I1743" s="70">
        <v>3555</v>
      </c>
      <c r="J1743" s="70">
        <v>3464</v>
      </c>
      <c r="K1743" s="69">
        <v>4163</v>
      </c>
      <c r="L1743" s="69">
        <v>4870</v>
      </c>
      <c r="M1743" s="265">
        <v>5098.8900314469192</v>
      </c>
      <c r="N1743" s="70">
        <v>5336.4823897605111</v>
      </c>
      <c r="O1743" s="70">
        <v>5540.1320077758373</v>
      </c>
      <c r="P1743" s="70">
        <v>5581.3393672992588</v>
      </c>
      <c r="Q1743" s="70">
        <v>5560.9297252638144</v>
      </c>
      <c r="R1743" s="70">
        <v>5524.6952723901413</v>
      </c>
      <c r="S1743" s="70">
        <v>5413.0994698677405</v>
      </c>
      <c r="T1743" s="265">
        <v>5332.8906772325163</v>
      </c>
      <c r="U1743" s="70">
        <v>5278.3371113596604</v>
      </c>
      <c r="V1743" s="70">
        <v>5420.0613140821006</v>
      </c>
      <c r="W1743" s="70">
        <v>5400.8803961498979</v>
      </c>
      <c r="X1743" s="70">
        <v>5322.4988928253679</v>
      </c>
      <c r="Y1743" s="70">
        <v>5230.2029900469206</v>
      </c>
      <c r="Z1743" s="70">
        <v>5068.719602477935</v>
      </c>
      <c r="AA1743" s="70">
        <v>4939.2042234401906</v>
      </c>
      <c r="BJ1743" s="275"/>
    </row>
    <row r="1744" spans="1:62" x14ac:dyDescent="0.25">
      <c r="A1744" t="str">
        <f t="shared" si="37"/>
        <v>78. Terbeschikkingstelling van personeel</v>
      </c>
      <c r="B1744" s="275">
        <v>78</v>
      </c>
      <c r="C1744" s="5" t="s">
        <v>156</v>
      </c>
      <c r="D1744" s="70">
        <v>707</v>
      </c>
      <c r="E1744" s="70">
        <v>831</v>
      </c>
      <c r="F1744" s="70">
        <v>940</v>
      </c>
      <c r="G1744" s="70">
        <v>1199</v>
      </c>
      <c r="H1744" s="70">
        <v>1439</v>
      </c>
      <c r="I1744" s="70">
        <v>1799</v>
      </c>
      <c r="J1744" s="70">
        <v>1555</v>
      </c>
      <c r="K1744" s="69">
        <v>2131</v>
      </c>
      <c r="L1744" s="69">
        <v>2918</v>
      </c>
      <c r="M1744" s="265">
        <v>3326.8520922352941</v>
      </c>
      <c r="N1744" s="70">
        <v>3824.7073486986374</v>
      </c>
      <c r="O1744" s="70">
        <v>4337.4805188037808</v>
      </c>
      <c r="P1744" s="70">
        <v>4850.121879145976</v>
      </c>
      <c r="Q1744" s="70">
        <v>5356.0204664562043</v>
      </c>
      <c r="R1744" s="70">
        <v>5768.6106349087895</v>
      </c>
      <c r="S1744" s="70">
        <v>6227.0988863483863</v>
      </c>
      <c r="T1744" s="265">
        <v>6669.3707892343755</v>
      </c>
      <c r="U1744" s="70">
        <v>3783.03407830266</v>
      </c>
      <c r="V1744" s="70">
        <v>4243.4747633371489</v>
      </c>
      <c r="W1744" s="70">
        <v>4693.3050388392003</v>
      </c>
      <c r="X1744" s="70">
        <v>5126.3753384890588</v>
      </c>
      <c r="Y1744" s="70">
        <v>5461.116514769069</v>
      </c>
      <c r="Z1744" s="70">
        <v>5830.9326047861778</v>
      </c>
      <c r="AA1744" s="70">
        <v>6177.02224996104</v>
      </c>
      <c r="BJ1744" s="275"/>
    </row>
    <row r="1745" spans="1:62" x14ac:dyDescent="0.25">
      <c r="A1745" t="str">
        <f t="shared" si="37"/>
        <v>78. Terbeschikkingstelling van personeel</v>
      </c>
      <c r="B1745" s="275">
        <v>78</v>
      </c>
      <c r="C1745" s="5" t="s">
        <v>6</v>
      </c>
      <c r="D1745" s="70">
        <v>7676</v>
      </c>
      <c r="E1745" s="70">
        <v>8963</v>
      </c>
      <c r="F1745" s="70">
        <v>10224</v>
      </c>
      <c r="G1745" s="70">
        <v>11581</v>
      </c>
      <c r="H1745" s="70">
        <v>12818</v>
      </c>
      <c r="I1745" s="70">
        <v>13522</v>
      </c>
      <c r="J1745" s="70">
        <v>12704</v>
      </c>
      <c r="K1745" s="69">
        <v>14795</v>
      </c>
      <c r="L1745" s="69">
        <v>16276</v>
      </c>
      <c r="M1745" s="265">
        <v>16866.115234048208</v>
      </c>
      <c r="N1745" s="70">
        <v>17426.190561598192</v>
      </c>
      <c r="O1745" s="70">
        <v>18012.816734480322</v>
      </c>
      <c r="P1745" s="70">
        <v>18532.610614126177</v>
      </c>
      <c r="Q1745" s="70">
        <v>18946.71929204556</v>
      </c>
      <c r="R1745" s="70">
        <v>19329.24483636998</v>
      </c>
      <c r="S1745" s="70">
        <v>19560.963024832381</v>
      </c>
      <c r="T1745" s="265">
        <v>19854.787208159403</v>
      </c>
      <c r="U1745" s="70">
        <v>17236.318164827127</v>
      </c>
      <c r="V1745" s="70">
        <v>17622.426866937167</v>
      </c>
      <c r="W1745" s="70">
        <v>17933.403931993307</v>
      </c>
      <c r="X1745" s="70">
        <v>18134.358360337203</v>
      </c>
      <c r="Y1745" s="70">
        <v>18298.905035316864</v>
      </c>
      <c r="Z1745" s="70">
        <v>18316.500053108484</v>
      </c>
      <c r="AA1745" s="70">
        <v>18389.06041196753</v>
      </c>
      <c r="BJ1745" s="275"/>
    </row>
    <row r="1746" spans="1:62" x14ac:dyDescent="0.25">
      <c r="A1746" t="str">
        <f t="shared" si="37"/>
        <v>78. Terbeschikkingstelling van personeel</v>
      </c>
      <c r="B1746" s="275">
        <v>78</v>
      </c>
      <c r="C1746" s="5" t="s">
        <v>157</v>
      </c>
      <c r="D1746" s="267">
        <v>1.0023448517113651</v>
      </c>
      <c r="E1746" s="266"/>
      <c r="F1746" s="266"/>
      <c r="G1746" s="266"/>
      <c r="H1746" s="266"/>
      <c r="I1746" s="266"/>
      <c r="J1746" s="266"/>
      <c r="K1746" s="334"/>
      <c r="L1746" s="334"/>
      <c r="M1746" s="269"/>
      <c r="N1746" s="266"/>
      <c r="O1746" s="266"/>
      <c r="P1746" s="266"/>
      <c r="Q1746" s="266"/>
      <c r="R1746" s="266"/>
      <c r="S1746" s="266"/>
      <c r="T1746" s="269"/>
      <c r="U1746" s="266"/>
      <c r="V1746" s="266"/>
      <c r="W1746" s="266"/>
      <c r="X1746" s="266"/>
      <c r="Y1746" s="266"/>
      <c r="Z1746" s="266"/>
      <c r="AA1746" s="266"/>
      <c r="BJ1746" s="275"/>
    </row>
    <row r="1747" spans="1:62" x14ac:dyDescent="0.25">
      <c r="A1747" t="str">
        <f t="shared" si="37"/>
        <v>78. Terbeschikkingstelling van personeel</v>
      </c>
      <c r="B1747" s="275">
        <v>78</v>
      </c>
      <c r="C1747" s="5" t="s">
        <v>158</v>
      </c>
      <c r="D1747" s="266"/>
      <c r="E1747" s="267">
        <v>-4.0815064313858618E-2</v>
      </c>
      <c r="F1747" s="267">
        <v>-2.5755875012400842E-2</v>
      </c>
      <c r="G1747" s="267">
        <v>-2.0973570413959863E-2</v>
      </c>
      <c r="H1747" s="267">
        <v>-2.8596467522865598E-3</v>
      </c>
      <c r="I1747" s="267">
        <v>1.631622157602991E-2</v>
      </c>
      <c r="J1747" s="267">
        <v>6.128707184111265E-2</v>
      </c>
      <c r="K1747" s="333">
        <v>-5.0837093624489627E-2</v>
      </c>
      <c r="L1747" s="333">
        <v>-2.9329826264062886E-3</v>
      </c>
      <c r="M1747" s="268">
        <v>3.0500666495555773E-2</v>
      </c>
      <c r="N1747" s="267">
        <v>-2.8604057004212313E-3</v>
      </c>
      <c r="O1747" s="267">
        <v>-2.8604057004212313E-3</v>
      </c>
      <c r="P1747" s="267">
        <v>-2.8604057004211203E-3</v>
      </c>
      <c r="Q1747" s="267">
        <v>-2.8604057004211203E-3</v>
      </c>
      <c r="R1747" s="267">
        <v>-2.8604057004212313E-3</v>
      </c>
      <c r="S1747" s="267">
        <v>-2.8604057004210093E-3</v>
      </c>
      <c r="T1747" s="268">
        <v>-2.8604057004210093E-3</v>
      </c>
      <c r="U1747" s="267">
        <v>2.63143839714991E-3</v>
      </c>
      <c r="V1747" s="267">
        <v>2.6314383971501321E-3</v>
      </c>
      <c r="W1747" s="267">
        <v>2.6314383971501876E-3</v>
      </c>
      <c r="X1747" s="267">
        <v>2.6314383971497435E-3</v>
      </c>
      <c r="Y1747" s="267">
        <v>2.6314383971502431E-3</v>
      </c>
      <c r="Z1747" s="267">
        <v>2.6314383971502431E-3</v>
      </c>
      <c r="AA1747" s="267">
        <v>2.63143839714991E-3</v>
      </c>
      <c r="BJ1747" s="275"/>
    </row>
    <row r="1748" spans="1:62" x14ac:dyDescent="0.25">
      <c r="A1748" t="str">
        <f t="shared" si="37"/>
        <v>78. Terbeschikkingstelling van personeel</v>
      </c>
      <c r="B1748" s="275">
        <v>78</v>
      </c>
      <c r="C1748" s="5" t="s">
        <v>159</v>
      </c>
      <c r="D1748" s="270"/>
      <c r="E1748" s="70">
        <v>2353.975919395928</v>
      </c>
      <c r="F1748" s="70">
        <v>2283.8594017833661</v>
      </c>
      <c r="G1748" s="70">
        <v>2397.0270407222542</v>
      </c>
      <c r="H1748" s="70">
        <v>2726.6202055237891</v>
      </c>
      <c r="I1748" s="70">
        <v>3007.1166877801497</v>
      </c>
      <c r="J1748" s="70">
        <v>3111.2492013450997</v>
      </c>
      <c r="K1748" s="69">
        <v>2081.8678491524433</v>
      </c>
      <c r="L1748" s="69">
        <v>2746.7337362439716</v>
      </c>
      <c r="M1748" s="265">
        <v>3462.7280257638545</v>
      </c>
      <c r="N1748" s="70">
        <v>2115.1714217921258</v>
      </c>
      <c r="O1748" s="70">
        <v>2130.7357673323822</v>
      </c>
      <c r="P1748" s="70">
        <v>2146.1977002874351</v>
      </c>
      <c r="Q1748" s="70">
        <v>2165.1532988887629</v>
      </c>
      <c r="R1748" s="70">
        <v>2185.6069683500696</v>
      </c>
      <c r="S1748" s="70">
        <v>2208.0819221785764</v>
      </c>
      <c r="T1748" s="265">
        <v>2231.3826250494735</v>
      </c>
      <c r="U1748" s="70">
        <v>2128.3059058814297</v>
      </c>
      <c r="V1748" s="70">
        <v>2120.6066525863052</v>
      </c>
      <c r="W1748" s="70">
        <v>2112.7216937777262</v>
      </c>
      <c r="X1748" s="70">
        <v>2108.1585050187755</v>
      </c>
      <c r="Y1748" s="70">
        <v>2104.8866792621752</v>
      </c>
      <c r="Z1748" s="70">
        <v>2103.3612970637555</v>
      </c>
      <c r="AA1748" s="70">
        <v>2102.3972827337525</v>
      </c>
      <c r="BJ1748" s="275"/>
    </row>
    <row r="1749" spans="1:62" x14ac:dyDescent="0.25">
      <c r="A1749" t="str">
        <f t="shared" si="37"/>
        <v>78. Terbeschikkingstelling van personeel</v>
      </c>
      <c r="B1749" s="275">
        <v>78</v>
      </c>
      <c r="C1749" s="5" t="s">
        <v>160</v>
      </c>
      <c r="D1749" s="270"/>
      <c r="E1749" s="70">
        <v>16233.490327026719</v>
      </c>
      <c r="F1749" s="70">
        <v>17722.028101358323</v>
      </c>
      <c r="G1749" s="70">
        <v>18226.451307019837</v>
      </c>
      <c r="H1749" s="70">
        <v>18967.5989551975</v>
      </c>
      <c r="I1749" s="70">
        <v>18814.050395527836</v>
      </c>
      <c r="J1749" s="70">
        <v>19050.566065277028</v>
      </c>
      <c r="K1749" s="69">
        <v>13927.787238516557</v>
      </c>
      <c r="L1749" s="69">
        <v>16587.610243902349</v>
      </c>
      <c r="M1749" s="265">
        <v>17270.591055918863</v>
      </c>
      <c r="N1749" s="70">
        <v>13765.141532124879</v>
      </c>
      <c r="O1749" s="70">
        <v>13866.431393083289</v>
      </c>
      <c r="P1749" s="70">
        <v>13967.054772017838</v>
      </c>
      <c r="Q1749" s="70">
        <v>14090.414276068041</v>
      </c>
      <c r="R1749" s="70">
        <v>14223.52294616705</v>
      </c>
      <c r="S1749" s="70">
        <v>14369.785758339149</v>
      </c>
      <c r="T1749" s="265">
        <v>14521.422391432525</v>
      </c>
      <c r="U1749" s="70">
        <v>13856.230995888687</v>
      </c>
      <c r="V1749" s="70">
        <v>13806.105385722265</v>
      </c>
      <c r="W1749" s="70">
        <v>13754.770748937761</v>
      </c>
      <c r="X1749" s="70">
        <v>13725.062332799302</v>
      </c>
      <c r="Y1749" s="70">
        <v>13703.761272018299</v>
      </c>
      <c r="Z1749" s="70">
        <v>13693.830346186673</v>
      </c>
      <c r="AA1749" s="70">
        <v>13687.554178271639</v>
      </c>
      <c r="BJ1749" s="275"/>
    </row>
    <row r="1750" spans="1:62" x14ac:dyDescent="0.25">
      <c r="A1750" t="str">
        <f t="shared" si="37"/>
        <v>78. Terbeschikkingstelling van personeel</v>
      </c>
      <c r="B1750" s="275">
        <v>78</v>
      </c>
      <c r="C1750" s="5" t="s">
        <v>161</v>
      </c>
      <c r="D1750" s="270"/>
      <c r="E1750" s="70">
        <v>12762.033837635632</v>
      </c>
      <c r="F1750" s="70">
        <v>14200.861907853463</v>
      </c>
      <c r="G1750" s="70">
        <v>15114.142922351837</v>
      </c>
      <c r="H1750" s="70">
        <v>16183.716490038933</v>
      </c>
      <c r="I1750" s="70">
        <v>16777.248925098153</v>
      </c>
      <c r="J1750" s="70">
        <v>17371.190832995817</v>
      </c>
      <c r="K1750" s="69">
        <v>13157.819723530873</v>
      </c>
      <c r="L1750" s="69">
        <v>15347.199422089725</v>
      </c>
      <c r="M1750" s="265">
        <v>15597.910276743754</v>
      </c>
      <c r="N1750" s="70">
        <v>11974.951062431193</v>
      </c>
      <c r="O1750" s="70">
        <v>12063.067928158051</v>
      </c>
      <c r="P1750" s="70">
        <v>12150.604989485433</v>
      </c>
      <c r="Q1750" s="70">
        <v>12257.92128700692</v>
      </c>
      <c r="R1750" s="70">
        <v>12373.718847584194</v>
      </c>
      <c r="S1750" s="70">
        <v>12500.9598217454</v>
      </c>
      <c r="T1750" s="265">
        <v>12632.875738216528</v>
      </c>
      <c r="U1750" s="70">
        <v>12069.316678419053</v>
      </c>
      <c r="V1750" s="70">
        <v>12025.65532036454</v>
      </c>
      <c r="W1750" s="70">
        <v>11980.940853053218</v>
      </c>
      <c r="X1750" s="70">
        <v>11955.063665923783</v>
      </c>
      <c r="Y1750" s="70">
        <v>11936.50961264418</v>
      </c>
      <c r="Z1750" s="70">
        <v>11927.859389592375</v>
      </c>
      <c r="AA1750" s="70">
        <v>11922.392602980926</v>
      </c>
      <c r="BJ1750" s="275"/>
    </row>
    <row r="1751" spans="1:62" x14ac:dyDescent="0.25">
      <c r="A1751" t="str">
        <f t="shared" si="37"/>
        <v>78. Terbeschikkingstelling van personeel</v>
      </c>
      <c r="B1751" s="275">
        <v>78</v>
      </c>
      <c r="C1751" s="5" t="s">
        <v>162</v>
      </c>
      <c r="D1751" s="270"/>
      <c r="E1751" s="70">
        <v>8871.876952312221</v>
      </c>
      <c r="F1751" s="70">
        <v>9843.3583259104707</v>
      </c>
      <c r="G1751" s="70">
        <v>10491.231833871967</v>
      </c>
      <c r="H1751" s="70">
        <v>11004.455129580969</v>
      </c>
      <c r="I1751" s="70">
        <v>11395.791181899274</v>
      </c>
      <c r="J1751" s="70">
        <v>11778.470247912115</v>
      </c>
      <c r="K1751" s="69">
        <v>8859.5676028584257</v>
      </c>
      <c r="L1751" s="69">
        <v>10465.684483113942</v>
      </c>
      <c r="M1751" s="265">
        <v>11220.151896773124</v>
      </c>
      <c r="N1751" s="70">
        <v>11111.453628799374</v>
      </c>
      <c r="O1751" s="70">
        <v>10862.209225630755</v>
      </c>
      <c r="P1751" s="70">
        <v>10545.895322274388</v>
      </c>
      <c r="Q1751" s="70">
        <v>10227.905826604199</v>
      </c>
      <c r="R1751" s="70">
        <v>9742.2342375205099</v>
      </c>
      <c r="S1751" s="70">
        <v>9255.6194646471922</v>
      </c>
      <c r="T1751" s="265">
        <v>9335.8816613749605</v>
      </c>
      <c r="U1751" s="70">
        <v>11207.602701519298</v>
      </c>
      <c r="V1751" s="70">
        <v>10836.824899414931</v>
      </c>
      <c r="W1751" s="70">
        <v>10406.612698366873</v>
      </c>
      <c r="X1751" s="70">
        <v>9982.853535822358</v>
      </c>
      <c r="Y1751" s="70">
        <v>9405.2120006927544</v>
      </c>
      <c r="Z1751" s="70">
        <v>8838.0724216515573</v>
      </c>
      <c r="AA1751" s="70">
        <v>8817.5807704635117</v>
      </c>
      <c r="BJ1751" s="275"/>
    </row>
    <row r="1752" spans="1:62" x14ac:dyDescent="0.25">
      <c r="A1752" t="str">
        <f t="shared" si="37"/>
        <v>78. Terbeschikkingstelling van personeel</v>
      </c>
      <c r="B1752" s="275">
        <v>78</v>
      </c>
      <c r="C1752" s="5" t="s">
        <v>163</v>
      </c>
      <c r="D1752" s="270"/>
      <c r="E1752" s="70">
        <v>6831.4284058065268</v>
      </c>
      <c r="F1752" s="70">
        <v>7689.3814053949636</v>
      </c>
      <c r="G1752" s="70">
        <v>8256.1671115440658</v>
      </c>
      <c r="H1752" s="70">
        <v>8979.0243749457259</v>
      </c>
      <c r="I1752" s="70">
        <v>9375.7289114472787</v>
      </c>
      <c r="J1752" s="70">
        <v>9649.5322594596018</v>
      </c>
      <c r="K1752" s="69">
        <v>6927.5123844462751</v>
      </c>
      <c r="L1752" s="69">
        <v>8356.5587261188393</v>
      </c>
      <c r="M1752" s="265">
        <v>8723.8999193780674</v>
      </c>
      <c r="N1752" s="70">
        <v>8350.0947264036513</v>
      </c>
      <c r="O1752" s="70">
        <v>8466.2698480286617</v>
      </c>
      <c r="P1752" s="70">
        <v>8690.5608077666275</v>
      </c>
      <c r="Q1752" s="70">
        <v>8894.4004325411024</v>
      </c>
      <c r="R1752" s="70">
        <v>9277.9146899802217</v>
      </c>
      <c r="S1752" s="70">
        <v>9671.0005747700234</v>
      </c>
      <c r="T1752" s="265">
        <v>9454.0674131129035</v>
      </c>
      <c r="U1752" s="70">
        <v>8427.3561174209772</v>
      </c>
      <c r="V1752" s="70">
        <v>8451.5058053552548</v>
      </c>
      <c r="W1752" s="70">
        <v>8580.8800923780236</v>
      </c>
      <c r="X1752" s="70">
        <v>8686.4585502611098</v>
      </c>
      <c r="Y1752" s="70">
        <v>8962.2796678717423</v>
      </c>
      <c r="Z1752" s="70">
        <v>9240.2042119772814</v>
      </c>
      <c r="AA1752" s="70">
        <v>8934.5132716437074</v>
      </c>
      <c r="BJ1752" s="275"/>
    </row>
    <row r="1753" spans="1:62" x14ac:dyDescent="0.25">
      <c r="A1753" t="str">
        <f t="shared" si="37"/>
        <v>78. Terbeschikkingstelling van personeel</v>
      </c>
      <c r="B1753" s="275">
        <v>78</v>
      </c>
      <c r="C1753" s="5" t="s">
        <v>164</v>
      </c>
      <c r="D1753" s="270"/>
      <c r="E1753" s="70">
        <v>5985.8176551742526</v>
      </c>
      <c r="F1753" s="70">
        <v>6527.986543806328</v>
      </c>
      <c r="G1753" s="70">
        <v>6759.71981722494</v>
      </c>
      <c r="H1753" s="70">
        <v>7287.8877794703631</v>
      </c>
      <c r="I1753" s="70">
        <v>7588.4025333239651</v>
      </c>
      <c r="J1753" s="70">
        <v>7881.0220012198006</v>
      </c>
      <c r="K1753" s="69">
        <v>5772.5500855826449</v>
      </c>
      <c r="L1753" s="69">
        <v>6919.5411715735781</v>
      </c>
      <c r="M1753" s="265">
        <v>7303.1120146080921</v>
      </c>
      <c r="N1753" s="70">
        <v>6941.7074729178112</v>
      </c>
      <c r="O1753" s="70">
        <v>7068.3928955358851</v>
      </c>
      <c r="P1753" s="70">
        <v>7141.378934468933</v>
      </c>
      <c r="Q1753" s="70">
        <v>7200.8265298736251</v>
      </c>
      <c r="R1753" s="70">
        <v>7232.1786629705621</v>
      </c>
      <c r="S1753" s="70">
        <v>7311.3748285928859</v>
      </c>
      <c r="T1753" s="265">
        <v>7413.0982087207731</v>
      </c>
      <c r="U1753" s="70">
        <v>7009.977049860041</v>
      </c>
      <c r="V1753" s="70">
        <v>7060.1351178970872</v>
      </c>
      <c r="W1753" s="70">
        <v>7055.3157122437269</v>
      </c>
      <c r="X1753" s="70">
        <v>7036.5336073553872</v>
      </c>
      <c r="Y1753" s="70">
        <v>6990.1678952503235</v>
      </c>
      <c r="Z1753" s="70">
        <v>6989.7163695505278</v>
      </c>
      <c r="AA1753" s="70">
        <v>7009.7463133100855</v>
      </c>
      <c r="BJ1753" s="275"/>
    </row>
    <row r="1754" spans="1:62" x14ac:dyDescent="0.25">
      <c r="A1754" t="str">
        <f t="shared" si="37"/>
        <v>78. Terbeschikkingstelling van personeel</v>
      </c>
      <c r="B1754" s="275">
        <v>78</v>
      </c>
      <c r="C1754" s="5" t="s">
        <v>165</v>
      </c>
      <c r="D1754" s="270"/>
      <c r="E1754" s="70">
        <v>5387.9457511585679</v>
      </c>
      <c r="F1754" s="70">
        <v>5909.4541139680086</v>
      </c>
      <c r="G1754" s="70">
        <v>6187.1842350971683</v>
      </c>
      <c r="H1754" s="70">
        <v>6636.1379983930956</v>
      </c>
      <c r="I1754" s="70">
        <v>6702.3675959508719</v>
      </c>
      <c r="J1754" s="70">
        <v>6847.7221143504994</v>
      </c>
      <c r="K1754" s="69">
        <v>4878.8823475939826</v>
      </c>
      <c r="L1754" s="69">
        <v>5664.4601931458337</v>
      </c>
      <c r="M1754" s="265">
        <v>5921.5579993833571</v>
      </c>
      <c r="N1754" s="70">
        <v>5619.0802062939711</v>
      </c>
      <c r="O1754" s="70">
        <v>5736.7700361437555</v>
      </c>
      <c r="P1754" s="70">
        <v>5830.8570430493955</v>
      </c>
      <c r="Q1754" s="70">
        <v>5953.2985946106392</v>
      </c>
      <c r="R1754" s="70">
        <v>6027.590347412277</v>
      </c>
      <c r="S1754" s="70">
        <v>6071.5893151036489</v>
      </c>
      <c r="T1754" s="265">
        <v>6182.3951739428685</v>
      </c>
      <c r="U1754" s="70">
        <v>5677.8815816604365</v>
      </c>
      <c r="V1754" s="70">
        <v>5733.6421449625759</v>
      </c>
      <c r="W1754" s="70">
        <v>5764.1806032715886</v>
      </c>
      <c r="X1754" s="70">
        <v>5821.097784159163</v>
      </c>
      <c r="Y1754" s="70">
        <v>5829.5227439634045</v>
      </c>
      <c r="Z1754" s="70">
        <v>5808.0948968667599</v>
      </c>
      <c r="AA1754" s="70">
        <v>5849.6532096729961</v>
      </c>
      <c r="BJ1754" s="275"/>
    </row>
    <row r="1755" spans="1:62" x14ac:dyDescent="0.25">
      <c r="A1755" t="str">
        <f t="shared" si="37"/>
        <v>78. Terbeschikkingstelling van personeel</v>
      </c>
      <c r="B1755" s="275">
        <v>78</v>
      </c>
      <c r="C1755" s="5" t="s">
        <v>166</v>
      </c>
      <c r="D1755" s="266"/>
      <c r="E1755" s="70">
        <v>3873.254775180973</v>
      </c>
      <c r="F1755" s="70">
        <v>4472.8934159000164</v>
      </c>
      <c r="G1755" s="70">
        <v>4854.5019050725859</v>
      </c>
      <c r="H1755" s="70">
        <v>5248.717616206075</v>
      </c>
      <c r="I1755" s="70">
        <v>5485.8280350992682</v>
      </c>
      <c r="J1755" s="70">
        <v>5587.7118291746519</v>
      </c>
      <c r="K1755" s="69">
        <v>3889.7932868609078</v>
      </c>
      <c r="L1755" s="69">
        <v>4628.1220604117643</v>
      </c>
      <c r="M1755" s="265">
        <v>4781.364030633009</v>
      </c>
      <c r="N1755" s="70">
        <v>4458.9235322188861</v>
      </c>
      <c r="O1755" s="70">
        <v>4398.8677095056764</v>
      </c>
      <c r="P1755" s="70">
        <v>4360.4009524619432</v>
      </c>
      <c r="Q1755" s="70">
        <v>4331.9891084210212</v>
      </c>
      <c r="R1755" s="70">
        <v>4390.5530634387596</v>
      </c>
      <c r="S1755" s="70">
        <v>4431.9689828275132</v>
      </c>
      <c r="T1755" s="265">
        <v>4524.0660695228153</v>
      </c>
      <c r="U1755" s="70">
        <v>4512.8097529733941</v>
      </c>
      <c r="V1755" s="70">
        <v>4403.5197175210715</v>
      </c>
      <c r="W1755" s="70">
        <v>4317.4519518183733</v>
      </c>
      <c r="X1755" s="70">
        <v>4242.5843588686985</v>
      </c>
      <c r="Y1755" s="70">
        <v>4253.0883457705604</v>
      </c>
      <c r="Z1755" s="70">
        <v>4246.4296077182107</v>
      </c>
      <c r="AA1755" s="70">
        <v>4287.4414166783345</v>
      </c>
      <c r="BJ1755" s="275"/>
    </row>
    <row r="1756" spans="1:62" x14ac:dyDescent="0.25">
      <c r="A1756" t="str">
        <f t="shared" si="37"/>
        <v>78. Terbeschikkingstelling van personeel</v>
      </c>
      <c r="B1756" s="275">
        <v>78</v>
      </c>
      <c r="C1756" s="99" t="s">
        <v>167</v>
      </c>
      <c r="D1756" s="266"/>
      <c r="E1756" s="70">
        <v>1757.4396241067575</v>
      </c>
      <c r="F1756" s="70">
        <v>2129.8034088113809</v>
      </c>
      <c r="G1756" s="70">
        <v>2437.3577591069961</v>
      </c>
      <c r="H1756" s="70">
        <v>2818.7335217412174</v>
      </c>
      <c r="I1756" s="70">
        <v>3172.8951854573756</v>
      </c>
      <c r="J1756" s="70">
        <v>3560.9396344557499</v>
      </c>
      <c r="K1756" s="69">
        <v>2488.6956574948431</v>
      </c>
      <c r="L1756" s="69">
        <v>3160.1803797174994</v>
      </c>
      <c r="M1756" s="265">
        <v>3439.1325449602632</v>
      </c>
      <c r="N1756" s="70">
        <v>3138.2553831659225</v>
      </c>
      <c r="O1756" s="70">
        <v>3073.0493766006239</v>
      </c>
      <c r="P1756" s="70">
        <v>3024.7890780140401</v>
      </c>
      <c r="Q1756" s="70">
        <v>3012.1269854447833</v>
      </c>
      <c r="R1756" s="70">
        <v>2985.5867477857632</v>
      </c>
      <c r="S1756" s="70">
        <v>2987.8807812390992</v>
      </c>
      <c r="T1756" s="265">
        <v>2945.0572901270179</v>
      </c>
      <c r="U1756" s="70">
        <v>3184.608596413384</v>
      </c>
      <c r="V1756" s="70">
        <v>3084.4615601601718</v>
      </c>
      <c r="W1756" s="70">
        <v>3002.9421323905231</v>
      </c>
      <c r="X1756" s="70">
        <v>2957.7889849516232</v>
      </c>
      <c r="Y1756" s="70">
        <v>2899.7839911633109</v>
      </c>
      <c r="Z1756" s="70">
        <v>2870.3923347450973</v>
      </c>
      <c r="AA1756" s="70">
        <v>2798.4257448474182</v>
      </c>
      <c r="AB1756" s="17"/>
      <c r="BJ1756" s="275"/>
    </row>
    <row r="1757" spans="1:62" x14ac:dyDescent="0.25">
      <c r="A1757" t="str">
        <f t="shared" si="37"/>
        <v>78. Terbeschikkingstelling van personeel</v>
      </c>
      <c r="B1757" s="275">
        <v>78</v>
      </c>
      <c r="C1757" s="99" t="s">
        <v>168</v>
      </c>
      <c r="D1757" s="266"/>
      <c r="E1757" s="70">
        <v>573.37267329276062</v>
      </c>
      <c r="F1757" s="70">
        <v>712.53404261169567</v>
      </c>
      <c r="G1757" s="70">
        <v>852.22017125998036</v>
      </c>
      <c r="H1757" s="70">
        <v>1048.258495788217</v>
      </c>
      <c r="I1757" s="70">
        <v>1284.123675870444</v>
      </c>
      <c r="J1757" s="70">
        <v>1558.4803395181743</v>
      </c>
      <c r="K1757" s="69">
        <v>1130.1886407824156</v>
      </c>
      <c r="L1757" s="69">
        <v>1557.6740379814403</v>
      </c>
      <c r="M1757" s="265">
        <v>1985.0348342241027</v>
      </c>
      <c r="N1757" s="70">
        <v>1908.227045792099</v>
      </c>
      <c r="O1757" s="70">
        <v>1997.1444692335431</v>
      </c>
      <c r="P1757" s="70">
        <v>2073.3590387899299</v>
      </c>
      <c r="Q1757" s="70">
        <v>2088.780630046715</v>
      </c>
      <c r="R1757" s="70">
        <v>2081.1424517987484</v>
      </c>
      <c r="S1757" s="70">
        <v>2067.5819391113632</v>
      </c>
      <c r="T1757" s="265">
        <v>2025.8179223828656</v>
      </c>
      <c r="U1757" s="70">
        <v>1936.2293549154651</v>
      </c>
      <c r="V1757" s="70">
        <v>2004.3717744691421</v>
      </c>
      <c r="W1757" s="70">
        <v>2058.1894798757658</v>
      </c>
      <c r="X1757" s="70">
        <v>2050.9058051690122</v>
      </c>
      <c r="Y1757" s="70">
        <v>2021.1415688973234</v>
      </c>
      <c r="Z1757" s="70">
        <v>1986.093541739275</v>
      </c>
      <c r="AA1757" s="70">
        <v>1924.7725731727999</v>
      </c>
      <c r="BJ1757" s="275"/>
    </row>
    <row r="1758" spans="1:62" x14ac:dyDescent="0.25">
      <c r="A1758" t="str">
        <f t="shared" si="37"/>
        <v>78. Terbeschikkingstelling van personeel</v>
      </c>
      <c r="B1758" s="275">
        <v>78</v>
      </c>
      <c r="C1758" s="99" t="s">
        <v>169</v>
      </c>
      <c r="D1758" s="266"/>
      <c r="E1758" s="70">
        <v>264.50378645177369</v>
      </c>
      <c r="F1758" s="70">
        <v>323.40901875848448</v>
      </c>
      <c r="G1758" s="70">
        <v>370.32506263177083</v>
      </c>
      <c r="H1758" s="70">
        <v>494.08003074214764</v>
      </c>
      <c r="I1758" s="70">
        <v>620.57252676627434</v>
      </c>
      <c r="J1758" s="70">
        <v>856.72603124087095</v>
      </c>
      <c r="K1758" s="69">
        <v>566.17442608039607</v>
      </c>
      <c r="L1758" s="69">
        <v>877.9792888181529</v>
      </c>
      <c r="M1758" s="265">
        <v>1299.7853687908043</v>
      </c>
      <c r="N1758" s="70">
        <v>1370.9158937792099</v>
      </c>
      <c r="O1758" s="70">
        <v>1576.0700950976527</v>
      </c>
      <c r="P1758" s="70">
        <v>1787.3716105576839</v>
      </c>
      <c r="Q1758" s="70">
        <v>1998.618810378194</v>
      </c>
      <c r="R1758" s="70">
        <v>2207.0874752769846</v>
      </c>
      <c r="S1758" s="70">
        <v>2377.1059804184779</v>
      </c>
      <c r="T1758" s="265">
        <v>2566.0379838810254</v>
      </c>
      <c r="U1758" s="70">
        <v>1389.1864468054446</v>
      </c>
      <c r="V1758" s="70">
        <v>1579.6733740122936</v>
      </c>
      <c r="W1758" s="70">
        <v>1771.9385969540078</v>
      </c>
      <c r="X1758" s="70">
        <v>1959.7732540909101</v>
      </c>
      <c r="Y1758" s="70">
        <v>2140.6094842893326</v>
      </c>
      <c r="Z1758" s="70">
        <v>2280.3866346956374</v>
      </c>
      <c r="AA1758" s="70">
        <v>2434.8099411183653</v>
      </c>
      <c r="BJ1758" s="275"/>
    </row>
    <row r="1759" spans="1:62" x14ac:dyDescent="0.25">
      <c r="A1759" t="str">
        <f t="shared" si="37"/>
        <v>78. Terbeschikkingstelling van personeel</v>
      </c>
      <c r="B1759" s="275">
        <v>78</v>
      </c>
      <c r="C1759" s="99" t="s">
        <v>26</v>
      </c>
      <c r="D1759" s="270"/>
      <c r="E1759" s="70">
        <v>2595.3160838512918</v>
      </c>
      <c r="F1759" s="70">
        <v>3165.7464701815607</v>
      </c>
      <c r="G1759" s="70">
        <v>3659.9029929987473</v>
      </c>
      <c r="H1759" s="70">
        <v>4361.0720482715824</v>
      </c>
      <c r="I1759" s="70">
        <v>5077.5913880940943</v>
      </c>
      <c r="J1759" s="70">
        <v>5976.146005214795</v>
      </c>
      <c r="K1759" s="69">
        <v>4185.0587243576547</v>
      </c>
      <c r="L1759" s="69">
        <v>5595.8337065170927</v>
      </c>
      <c r="M1759" s="265">
        <v>6723.9527479751705</v>
      </c>
      <c r="N1759" s="70">
        <v>6417.398322737231</v>
      </c>
      <c r="O1759" s="70">
        <v>6646.263940931819</v>
      </c>
      <c r="P1759" s="70">
        <v>6885.5197273616541</v>
      </c>
      <c r="Q1759" s="70">
        <v>7099.5264258696925</v>
      </c>
      <c r="R1759" s="70">
        <v>7273.8166748614967</v>
      </c>
      <c r="S1759" s="70">
        <v>7432.5687007689403</v>
      </c>
      <c r="T1759" s="265">
        <v>7536.9131963909094</v>
      </c>
      <c r="U1759" s="70">
        <v>6510.0243981342937</v>
      </c>
      <c r="V1759" s="70">
        <v>6668.5067086416075</v>
      </c>
      <c r="W1759" s="70">
        <v>6833.0702092202964</v>
      </c>
      <c r="X1759" s="70">
        <v>6968.468044211545</v>
      </c>
      <c r="Y1759" s="70">
        <v>7061.5350443499665</v>
      </c>
      <c r="Z1759" s="70">
        <v>7136.8725111800095</v>
      </c>
      <c r="AA1759" s="70">
        <v>7158.0082591385835</v>
      </c>
      <c r="BJ1759" s="275"/>
    </row>
    <row r="1760" spans="1:62" x14ac:dyDescent="0.25">
      <c r="A1760" t="str">
        <f t="shared" si="37"/>
        <v>78. Terbeschikkingstelling van personeel</v>
      </c>
      <c r="B1760" s="275">
        <v>78</v>
      </c>
      <c r="C1760" s="99" t="s">
        <v>19</v>
      </c>
      <c r="D1760" s="270"/>
      <c r="E1760" s="70">
        <v>64895.139707542105</v>
      </c>
      <c r="F1760" s="70">
        <v>71815.569686156479</v>
      </c>
      <c r="G1760" s="70">
        <v>75946.3291659034</v>
      </c>
      <c r="H1760" s="70">
        <v>81395.230597628033</v>
      </c>
      <c r="I1760" s="70">
        <v>84224.125654220901</v>
      </c>
      <c r="J1760" s="70">
        <v>87253.610556949425</v>
      </c>
      <c r="K1760" s="69">
        <v>63680.839242899754</v>
      </c>
      <c r="L1760" s="69">
        <v>76311.743743117098</v>
      </c>
      <c r="M1760" s="265">
        <v>81005.267967177293</v>
      </c>
      <c r="N1760" s="70">
        <v>70753.921905719122</v>
      </c>
      <c r="O1760" s="70">
        <v>71239.008744350271</v>
      </c>
      <c r="P1760" s="70">
        <v>71718.470249173653</v>
      </c>
      <c r="Q1760" s="70">
        <v>72221.435779884006</v>
      </c>
      <c r="R1760" s="70">
        <v>72727.136438285146</v>
      </c>
      <c r="S1760" s="70">
        <v>73252.949368973321</v>
      </c>
      <c r="T1760" s="265">
        <v>73832.10247776375</v>
      </c>
      <c r="U1760" s="70">
        <v>71399.505181757602</v>
      </c>
      <c r="V1760" s="70">
        <v>71106.501752465629</v>
      </c>
      <c r="W1760" s="70">
        <v>70805.944563067591</v>
      </c>
      <c r="X1760" s="70">
        <v>70526.280384420112</v>
      </c>
      <c r="Y1760" s="70">
        <v>70246.963261823403</v>
      </c>
      <c r="Z1760" s="70">
        <v>69984.441051787144</v>
      </c>
      <c r="AA1760" s="70">
        <v>69769.287304893529</v>
      </c>
      <c r="BJ1760" s="275"/>
    </row>
    <row r="1761" spans="1:62" x14ac:dyDescent="0.25">
      <c r="A1761" t="str">
        <f t="shared" si="37"/>
        <v>78. Terbeschikkingstelling van personeel</v>
      </c>
      <c r="B1761" s="275">
        <v>78</v>
      </c>
      <c r="C1761" s="99" t="s">
        <v>20</v>
      </c>
      <c r="D1761" s="270"/>
      <c r="E1761" s="267">
        <v>3.9992456993657791E-2</v>
      </c>
      <c r="F1761" s="267">
        <v>4.4081617454491982E-2</v>
      </c>
      <c r="G1761" s="267">
        <v>4.8190650334182114E-2</v>
      </c>
      <c r="H1761" s="267">
        <v>5.3578962996373276E-2</v>
      </c>
      <c r="I1761" s="267">
        <v>6.028666191133835E-2</v>
      </c>
      <c r="J1761" s="267">
        <v>6.8491675783596759E-2</v>
      </c>
      <c r="K1761" s="333">
        <v>6.571927716584354E-2</v>
      </c>
      <c r="L1761" s="333">
        <v>7.332860490456039E-2</v>
      </c>
      <c r="M1761" s="268">
        <v>8.3006363866355751E-2</v>
      </c>
      <c r="N1761" s="267">
        <v>9.0700248832687042E-2</v>
      </c>
      <c r="O1761" s="267">
        <v>9.3295289449951982E-2</v>
      </c>
      <c r="P1761" s="267">
        <v>9.6007621236748136E-2</v>
      </c>
      <c r="Q1761" s="267">
        <v>9.8302205559961178E-2</v>
      </c>
      <c r="R1761" s="267">
        <v>0.1000151667051255</v>
      </c>
      <c r="S1761" s="267">
        <v>0.10146442927958126</v>
      </c>
      <c r="T1761" s="268">
        <v>0.10208179021667202</v>
      </c>
      <c r="U1761" s="267">
        <v>9.1177444179229253E-2</v>
      </c>
      <c r="V1761" s="267">
        <v>9.3781954452714672E-2</v>
      </c>
      <c r="W1761" s="267">
        <v>9.6504188333142144E-2</v>
      </c>
      <c r="X1761" s="267">
        <v>9.8806686049913134E-2</v>
      </c>
      <c r="Y1761" s="267">
        <v>0.10052441723395673</v>
      </c>
      <c r="Z1761" s="267">
        <v>0.10197798830598448</v>
      </c>
      <c r="AA1761" s="267">
        <v>0.10259540459196478</v>
      </c>
      <c r="BJ1761" s="275"/>
    </row>
    <row r="1762" spans="1:62" x14ac:dyDescent="0.25">
      <c r="A1762" t="str">
        <f t="shared" si="37"/>
        <v>78. Terbeschikkingstelling van personeel</v>
      </c>
      <c r="B1762" s="275">
        <v>78</v>
      </c>
      <c r="C1762" s="99" t="s">
        <v>29</v>
      </c>
      <c r="D1762" s="270"/>
      <c r="E1762" s="70">
        <v>64895.139707542105</v>
      </c>
      <c r="F1762" s="70">
        <v>71815.569686156479</v>
      </c>
      <c r="G1762" s="70">
        <v>75946.3291659034</v>
      </c>
      <c r="H1762" s="70">
        <v>81395.230597628033</v>
      </c>
      <c r="I1762" s="70">
        <v>80241.125654220901</v>
      </c>
      <c r="J1762" s="70">
        <v>71921.610556949425</v>
      </c>
      <c r="K1762" s="69">
        <v>63680.839242899754</v>
      </c>
      <c r="L1762" s="69">
        <v>76311.743743117098</v>
      </c>
      <c r="M1762" s="265">
        <v>73680.363897925112</v>
      </c>
      <c r="N1762" s="70">
        <v>70753.921905719122</v>
      </c>
      <c r="O1762" s="70">
        <v>71239.008744350271</v>
      </c>
      <c r="P1762" s="70">
        <v>71718.470249173653</v>
      </c>
      <c r="Q1762" s="70">
        <v>72221.435779884006</v>
      </c>
      <c r="R1762" s="70">
        <v>72727.136438285146</v>
      </c>
      <c r="S1762" s="70">
        <v>73252.949368973321</v>
      </c>
      <c r="T1762" s="265">
        <v>73832.10247776375</v>
      </c>
      <c r="U1762" s="70">
        <v>71056.482299255047</v>
      </c>
      <c r="V1762" s="70">
        <v>70764.479819338187</v>
      </c>
      <c r="W1762" s="70">
        <v>70464.920658519914</v>
      </c>
      <c r="X1762" s="70">
        <v>70186.251596179893</v>
      </c>
      <c r="Y1762" s="70">
        <v>69907.926686116072</v>
      </c>
      <c r="Z1762" s="70">
        <v>69646.393793311756</v>
      </c>
      <c r="AA1762" s="70">
        <v>69432.226476797674</v>
      </c>
      <c r="BJ1762" s="275"/>
    </row>
    <row r="1763" spans="1:62" x14ac:dyDescent="0.25">
      <c r="A1763" t="str">
        <f t="shared" si="37"/>
        <v>79. Reisbureaus, reisorganisatoren, reserveringsbureaus en aanverwante activiteiten</v>
      </c>
      <c r="B1763" s="275">
        <v>79</v>
      </c>
      <c r="C1763" s="99" t="s">
        <v>25</v>
      </c>
      <c r="D1763" s="70">
        <v>4817</v>
      </c>
      <c r="E1763" s="70">
        <v>4788</v>
      </c>
      <c r="F1763" s="70">
        <v>4715</v>
      </c>
      <c r="G1763" s="70">
        <v>4750</v>
      </c>
      <c r="H1763" s="70">
        <v>4675</v>
      </c>
      <c r="I1763" s="70">
        <v>4608</v>
      </c>
      <c r="J1763" s="70">
        <v>4085</v>
      </c>
      <c r="K1763" s="69">
        <v>3831</v>
      </c>
      <c r="L1763" s="69">
        <v>3904</v>
      </c>
      <c r="M1763" s="265">
        <v>4278.5777715185286</v>
      </c>
      <c r="N1763" s="70">
        <v>4222.5980217939359</v>
      </c>
      <c r="O1763" s="70">
        <v>4167.3506959135666</v>
      </c>
      <c r="P1763" s="70">
        <v>4112.8262110427331</v>
      </c>
      <c r="Q1763" s="70">
        <v>4059.0151097259527</v>
      </c>
      <c r="R1763" s="70">
        <v>4005.9080582465172</v>
      </c>
      <c r="S1763" s="70">
        <v>3953.4958450075437</v>
      </c>
      <c r="T1763" s="265">
        <v>3901.769378934172</v>
      </c>
      <c r="U1763" s="70">
        <v>4124.3238461895135</v>
      </c>
      <c r="V1763" s="70">
        <v>3975.6311785377166</v>
      </c>
      <c r="W1763" s="70">
        <v>3832.299270670539</v>
      </c>
      <c r="X1763" s="70">
        <v>3694.1348531691051</v>
      </c>
      <c r="Y1763" s="70">
        <v>3560.9516244828583</v>
      </c>
      <c r="Z1763" s="70">
        <v>3432.5699997196716</v>
      </c>
      <c r="AA1763" s="70">
        <v>3308.81686849274</v>
      </c>
      <c r="BJ1763" s="275"/>
    </row>
    <row r="1764" spans="1:62" x14ac:dyDescent="0.25">
      <c r="A1764" t="str">
        <f t="shared" si="37"/>
        <v>79. Reisbureaus, reisorganisatoren, reserveringsbureaus en aanverwante activiteiten</v>
      </c>
      <c r="B1764" s="275">
        <v>79</v>
      </c>
      <c r="C1764" s="99" t="s">
        <v>154</v>
      </c>
      <c r="D1764" s="266"/>
      <c r="E1764" s="70">
        <v>-29</v>
      </c>
      <c r="F1764" s="70">
        <v>-73</v>
      </c>
      <c r="G1764" s="70">
        <v>35</v>
      </c>
      <c r="H1764" s="70">
        <v>-75</v>
      </c>
      <c r="I1764" s="70">
        <v>-67</v>
      </c>
      <c r="J1764" s="70">
        <v>-523</v>
      </c>
      <c r="K1764" s="69">
        <v>-254</v>
      </c>
      <c r="L1764" s="69">
        <v>73</v>
      </c>
      <c r="M1764" s="265">
        <v>374.57777151852861</v>
      </c>
      <c r="N1764" s="70">
        <v>-55.979749724592693</v>
      </c>
      <c r="O1764" s="70">
        <v>-55.247325880369317</v>
      </c>
      <c r="P1764" s="70">
        <v>-54.524484870833476</v>
      </c>
      <c r="Q1764" s="70">
        <v>-53.811101316780423</v>
      </c>
      <c r="R1764" s="70">
        <v>-53.10705147943554</v>
      </c>
      <c r="S1764" s="70">
        <v>-52.412213238973436</v>
      </c>
      <c r="T1764" s="265">
        <v>-51.726466073371739</v>
      </c>
      <c r="U1764" s="70">
        <v>-154.25392532901515</v>
      </c>
      <c r="V1764" s="70">
        <v>-148.69266765179691</v>
      </c>
      <c r="W1764" s="70">
        <v>-143.33190786717751</v>
      </c>
      <c r="X1764" s="70">
        <v>-138.16441750143395</v>
      </c>
      <c r="Y1764" s="70">
        <v>-133.18322868624682</v>
      </c>
      <c r="Z1764" s="70">
        <v>-128.38162476318666</v>
      </c>
      <c r="AA1764" s="70">
        <v>-123.7531312269316</v>
      </c>
      <c r="BJ1764" s="275"/>
    </row>
    <row r="1765" spans="1:62" x14ac:dyDescent="0.25">
      <c r="A1765" t="str">
        <f t="shared" si="37"/>
        <v>79. Reisbureaus, reisorganisatoren, reserveringsbureaus en aanverwante activiteiten</v>
      </c>
      <c r="B1765" s="275">
        <v>79</v>
      </c>
      <c r="C1765" s="99" t="s">
        <v>155</v>
      </c>
      <c r="D1765" s="266"/>
      <c r="E1765" s="267">
        <v>0.99397965538717048</v>
      </c>
      <c r="F1765" s="267">
        <v>0.98475355054302427</v>
      </c>
      <c r="G1765" s="267">
        <v>1.0074231177094379</v>
      </c>
      <c r="H1765" s="267">
        <v>0.98421052631578942</v>
      </c>
      <c r="I1765" s="267">
        <v>0.98566844919786101</v>
      </c>
      <c r="J1765" s="267">
        <v>0.88650173611111116</v>
      </c>
      <c r="K1765" s="333">
        <v>0.93782129742962062</v>
      </c>
      <c r="L1765" s="333">
        <v>1.0190550770033933</v>
      </c>
      <c r="M1765" s="268">
        <v>1.0959471750815903</v>
      </c>
      <c r="N1765" s="267">
        <v>0.98691627154770056</v>
      </c>
      <c r="O1765" s="267">
        <v>0.98691627154770045</v>
      </c>
      <c r="P1765" s="267">
        <v>0.98691627154770079</v>
      </c>
      <c r="Q1765" s="267">
        <v>0.98691627154770112</v>
      </c>
      <c r="R1765" s="267">
        <v>0.98691627154770034</v>
      </c>
      <c r="S1765" s="267">
        <v>0.98691627154770112</v>
      </c>
      <c r="T1765" s="268">
        <v>0.98691627154770079</v>
      </c>
      <c r="U1765" s="267">
        <v>0.96394738308700456</v>
      </c>
      <c r="V1765" s="267">
        <v>0.96394738308700589</v>
      </c>
      <c r="W1765" s="267">
        <v>0.96394738308700545</v>
      </c>
      <c r="X1765" s="267">
        <v>0.96394738308700534</v>
      </c>
      <c r="Y1765" s="267">
        <v>0.96394738308700556</v>
      </c>
      <c r="Z1765" s="267">
        <v>0.96394738308700534</v>
      </c>
      <c r="AA1765" s="267">
        <v>0.96394738308700534</v>
      </c>
      <c r="BJ1765" s="275"/>
    </row>
    <row r="1766" spans="1:62" x14ac:dyDescent="0.25">
      <c r="A1766" t="str">
        <f t="shared" si="37"/>
        <v>79. Reisbureaus, reisorganisatoren, reserveringsbureaus en aanverwante activiteiten</v>
      </c>
      <c r="B1766" s="275">
        <v>79</v>
      </c>
      <c r="C1766" s="99" t="s">
        <v>8</v>
      </c>
      <c r="D1766" s="70">
        <v>5</v>
      </c>
      <c r="E1766" s="70">
        <v>3</v>
      </c>
      <c r="F1766" s="70">
        <v>10</v>
      </c>
      <c r="G1766" s="70">
        <v>4</v>
      </c>
      <c r="H1766" s="70">
        <v>4</v>
      </c>
      <c r="I1766" s="70">
        <v>3</v>
      </c>
      <c r="J1766" s="70">
        <v>1</v>
      </c>
      <c r="K1766" s="69">
        <v>2</v>
      </c>
      <c r="L1766" s="69">
        <v>4</v>
      </c>
      <c r="M1766" s="265">
        <v>4.9889792610274135</v>
      </c>
      <c r="N1766" s="70">
        <v>4.8061828036421144</v>
      </c>
      <c r="O1766" s="70">
        <v>4.5701406248467649</v>
      </c>
      <c r="P1766" s="70">
        <v>4.4513200431246585</v>
      </c>
      <c r="Q1766" s="70">
        <v>4.3224953501623951</v>
      </c>
      <c r="R1766" s="70">
        <v>4.2274907034662546</v>
      </c>
      <c r="S1766" s="70">
        <v>4.1418228707225815</v>
      </c>
      <c r="T1766" s="265">
        <v>4.000856022564494</v>
      </c>
      <c r="U1766" s="70">
        <v>4.6943266311165033</v>
      </c>
      <c r="V1766" s="70">
        <v>4.3598907037651182</v>
      </c>
      <c r="W1766" s="70">
        <v>4.1477051738742947</v>
      </c>
      <c r="X1766" s="70">
        <v>3.9339298558990592</v>
      </c>
      <c r="Y1766" s="70">
        <v>3.7579219665325465</v>
      </c>
      <c r="Z1766" s="70">
        <v>3.5960824261769311</v>
      </c>
      <c r="AA1766" s="70">
        <v>3.3928452991981684</v>
      </c>
      <c r="BJ1766" s="275"/>
    </row>
    <row r="1767" spans="1:62" x14ac:dyDescent="0.25">
      <c r="A1767" t="str">
        <f t="shared" si="37"/>
        <v>79. Reisbureaus, reisorganisatoren, reserveringsbureaus en aanverwante activiteiten</v>
      </c>
      <c r="B1767" s="275">
        <v>79</v>
      </c>
      <c r="C1767" s="99" t="s">
        <v>9</v>
      </c>
      <c r="D1767" s="70">
        <v>266</v>
      </c>
      <c r="E1767" s="70">
        <v>247</v>
      </c>
      <c r="F1767" s="70">
        <v>222</v>
      </c>
      <c r="G1767" s="70">
        <v>208</v>
      </c>
      <c r="H1767" s="70">
        <v>214</v>
      </c>
      <c r="I1767" s="70">
        <v>207</v>
      </c>
      <c r="J1767" s="70">
        <v>142</v>
      </c>
      <c r="K1767" s="69">
        <v>82</v>
      </c>
      <c r="L1767" s="69">
        <v>132</v>
      </c>
      <c r="M1767" s="265">
        <v>238.36234247130977</v>
      </c>
      <c r="N1767" s="70">
        <v>229.62873395178994</v>
      </c>
      <c r="O1767" s="70">
        <v>218.35116318712323</v>
      </c>
      <c r="P1767" s="70">
        <v>212.67417983817813</v>
      </c>
      <c r="Q1767" s="70">
        <v>206.51922228553667</v>
      </c>
      <c r="R1767" s="70">
        <v>201.98011138783215</v>
      </c>
      <c r="S1767" s="70">
        <v>197.88709271230107</v>
      </c>
      <c r="T1767" s="265">
        <v>191.1520099669703</v>
      </c>
      <c r="U1767" s="70">
        <v>224.28449459778847</v>
      </c>
      <c r="V1767" s="70">
        <v>208.30588917988896</v>
      </c>
      <c r="W1767" s="70">
        <v>198.16813608510523</v>
      </c>
      <c r="X1767" s="70">
        <v>187.95442644851065</v>
      </c>
      <c r="Y1767" s="70">
        <v>179.5451606232217</v>
      </c>
      <c r="Z1767" s="70">
        <v>171.81282702845337</v>
      </c>
      <c r="AA1767" s="70">
        <v>162.10260873946805</v>
      </c>
      <c r="BJ1767" s="275"/>
    </row>
    <row r="1768" spans="1:62" x14ac:dyDescent="0.25">
      <c r="A1768" t="str">
        <f t="shared" si="37"/>
        <v>79. Reisbureaus, reisorganisatoren, reserveringsbureaus en aanverwante activiteiten</v>
      </c>
      <c r="B1768" s="275">
        <v>79</v>
      </c>
      <c r="C1768" s="99" t="s">
        <v>10</v>
      </c>
      <c r="D1768" s="70">
        <v>696</v>
      </c>
      <c r="E1768" s="70">
        <v>655</v>
      </c>
      <c r="F1768" s="70">
        <v>623</v>
      </c>
      <c r="G1768" s="70">
        <v>666</v>
      </c>
      <c r="H1768" s="70">
        <v>672</v>
      </c>
      <c r="I1768" s="70">
        <v>699</v>
      </c>
      <c r="J1768" s="70">
        <v>585</v>
      </c>
      <c r="K1768" s="69">
        <v>418</v>
      </c>
      <c r="L1768" s="69">
        <v>414</v>
      </c>
      <c r="M1768" s="265">
        <v>752.22720635713335</v>
      </c>
      <c r="N1768" s="70">
        <v>724.66556272692787</v>
      </c>
      <c r="O1768" s="70">
        <v>689.07564754634006</v>
      </c>
      <c r="P1768" s="70">
        <v>671.16014428001802</v>
      </c>
      <c r="Q1768" s="70">
        <v>651.73624335226339</v>
      </c>
      <c r="R1768" s="70">
        <v>637.41165384485635</v>
      </c>
      <c r="S1768" s="70">
        <v>624.49484839672687</v>
      </c>
      <c r="T1768" s="265">
        <v>603.24018029111323</v>
      </c>
      <c r="U1768" s="70">
        <v>707.80013760278825</v>
      </c>
      <c r="V1768" s="70">
        <v>657.37463166769612</v>
      </c>
      <c r="W1768" s="70">
        <v>625.38176899415771</v>
      </c>
      <c r="X1768" s="70">
        <v>593.14920160611382</v>
      </c>
      <c r="Y1768" s="70">
        <v>566.61112317607399</v>
      </c>
      <c r="Z1768" s="70">
        <v>542.2093169246773</v>
      </c>
      <c r="AA1768" s="70">
        <v>511.56567455687946</v>
      </c>
      <c r="BJ1768" s="275"/>
    </row>
    <row r="1769" spans="1:62" x14ac:dyDescent="0.25">
      <c r="A1769" t="str">
        <f t="shared" si="37"/>
        <v>79. Reisbureaus, reisorganisatoren, reserveringsbureaus en aanverwante activiteiten</v>
      </c>
      <c r="B1769" s="275">
        <v>79</v>
      </c>
      <c r="C1769" s="99" t="s">
        <v>11</v>
      </c>
      <c r="D1769" s="70">
        <v>774</v>
      </c>
      <c r="E1769" s="70">
        <v>762</v>
      </c>
      <c r="F1769" s="70">
        <v>718</v>
      </c>
      <c r="G1769" s="70">
        <v>636</v>
      </c>
      <c r="H1769" s="70">
        <v>608</v>
      </c>
      <c r="I1769" s="70">
        <v>571</v>
      </c>
      <c r="J1769" s="70">
        <v>497</v>
      </c>
      <c r="K1769" s="69">
        <v>466</v>
      </c>
      <c r="L1769" s="69">
        <v>489</v>
      </c>
      <c r="M1769" s="265">
        <v>486.13403057761741</v>
      </c>
      <c r="N1769" s="70">
        <v>526.79538990116953</v>
      </c>
      <c r="O1769" s="70">
        <v>566.73812044378451</v>
      </c>
      <c r="P1769" s="70">
        <v>588.37511893552119</v>
      </c>
      <c r="Q1769" s="70">
        <v>608.90518532047213</v>
      </c>
      <c r="R1769" s="70">
        <v>630.17115216640764</v>
      </c>
      <c r="S1769" s="70">
        <v>609.74405322878715</v>
      </c>
      <c r="T1769" s="265">
        <v>592.02138077226346</v>
      </c>
      <c r="U1769" s="70">
        <v>514.53507471427622</v>
      </c>
      <c r="V1769" s="70">
        <v>540.66525860460092</v>
      </c>
      <c r="W1769" s="70">
        <v>548.24333037053304</v>
      </c>
      <c r="X1769" s="70">
        <v>554.16838975985411</v>
      </c>
      <c r="Y1769" s="70">
        <v>560.17486057617111</v>
      </c>
      <c r="Z1769" s="70">
        <v>529.40213590046551</v>
      </c>
      <c r="AA1769" s="70">
        <v>502.05179777763567</v>
      </c>
      <c r="BJ1769" s="275"/>
    </row>
    <row r="1770" spans="1:62" x14ac:dyDescent="0.25">
      <c r="A1770" t="str">
        <f t="shared" si="37"/>
        <v>79. Reisbureaus, reisorganisatoren, reserveringsbureaus en aanverwante activiteiten</v>
      </c>
      <c r="B1770" s="275">
        <v>79</v>
      </c>
      <c r="C1770" s="99" t="s">
        <v>12</v>
      </c>
      <c r="D1770" s="70">
        <v>766</v>
      </c>
      <c r="E1770" s="70">
        <v>773</v>
      </c>
      <c r="F1770" s="70">
        <v>760</v>
      </c>
      <c r="G1770" s="70">
        <v>758</v>
      </c>
      <c r="H1770" s="70">
        <v>716</v>
      </c>
      <c r="I1770" s="70">
        <v>646</v>
      </c>
      <c r="J1770" s="70">
        <v>541</v>
      </c>
      <c r="K1770" s="69">
        <v>469</v>
      </c>
      <c r="L1770" s="69">
        <v>426</v>
      </c>
      <c r="M1770" s="265">
        <v>398.6108783014123</v>
      </c>
      <c r="N1770" s="70">
        <v>390.97950657433307</v>
      </c>
      <c r="O1770" s="70">
        <v>371.0928965863165</v>
      </c>
      <c r="P1770" s="70">
        <v>377.60820297856236</v>
      </c>
      <c r="Q1770" s="70">
        <v>381.05220367509276</v>
      </c>
      <c r="R1770" s="70">
        <v>378.81890313508399</v>
      </c>
      <c r="S1770" s="70">
        <v>410.50418038388625</v>
      </c>
      <c r="T1770" s="265">
        <v>441.62946769281024</v>
      </c>
      <c r="U1770" s="70">
        <v>381.88008757008424</v>
      </c>
      <c r="V1770" s="70">
        <v>354.0207190263863</v>
      </c>
      <c r="W1770" s="70">
        <v>351.85236784101056</v>
      </c>
      <c r="X1770" s="70">
        <v>346.79797645988373</v>
      </c>
      <c r="Y1770" s="70">
        <v>336.74157491626556</v>
      </c>
      <c r="Z1770" s="70">
        <v>356.41477557757554</v>
      </c>
      <c r="AA1770" s="70">
        <v>374.5149675464952</v>
      </c>
      <c r="BJ1770" s="275"/>
    </row>
    <row r="1771" spans="1:62" x14ac:dyDescent="0.25">
      <c r="A1771" t="str">
        <f t="shared" si="37"/>
        <v>79. Reisbureaus, reisorganisatoren, reserveringsbureaus en aanverwante activiteiten</v>
      </c>
      <c r="B1771" s="275">
        <v>79</v>
      </c>
      <c r="C1771" s="99" t="s">
        <v>13</v>
      </c>
      <c r="D1771" s="70">
        <v>754</v>
      </c>
      <c r="E1771" s="70">
        <v>731</v>
      </c>
      <c r="F1771" s="70">
        <v>686</v>
      </c>
      <c r="G1771" s="70">
        <v>679</v>
      </c>
      <c r="H1771" s="70">
        <v>674</v>
      </c>
      <c r="I1771" s="70">
        <v>669</v>
      </c>
      <c r="J1771" s="70">
        <v>590</v>
      </c>
      <c r="K1771" s="69">
        <v>569</v>
      </c>
      <c r="L1771" s="69">
        <v>542</v>
      </c>
      <c r="M1771" s="265">
        <v>489.93938502440892</v>
      </c>
      <c r="N1771" s="70">
        <v>432.61158366326669</v>
      </c>
      <c r="O1771" s="70">
        <v>400.36704620101426</v>
      </c>
      <c r="P1771" s="70">
        <v>373.51266932369731</v>
      </c>
      <c r="Q1771" s="70">
        <v>331.95958847768821</v>
      </c>
      <c r="R1771" s="70">
        <v>310.61667399921754</v>
      </c>
      <c r="S1771" s="70">
        <v>304.66994390991829</v>
      </c>
      <c r="T1771" s="265">
        <v>289.17334562860782</v>
      </c>
      <c r="U1771" s="70">
        <v>422.54324504282471</v>
      </c>
      <c r="V1771" s="70">
        <v>381.94810753426822</v>
      </c>
      <c r="W1771" s="70">
        <v>348.03618163883039</v>
      </c>
      <c r="X1771" s="70">
        <v>302.11848256014412</v>
      </c>
      <c r="Y1771" s="70">
        <v>276.11491172194769</v>
      </c>
      <c r="Z1771" s="70">
        <v>264.52561233929038</v>
      </c>
      <c r="AA1771" s="70">
        <v>245.22762649692788</v>
      </c>
      <c r="BJ1771" s="275"/>
    </row>
    <row r="1772" spans="1:62" x14ac:dyDescent="0.25">
      <c r="A1772" t="str">
        <f t="shared" si="37"/>
        <v>79. Reisbureaus, reisorganisatoren, reserveringsbureaus en aanverwante activiteiten</v>
      </c>
      <c r="B1772" s="275">
        <v>79</v>
      </c>
      <c r="C1772" s="99" t="s">
        <v>14</v>
      </c>
      <c r="D1772" s="70">
        <v>573</v>
      </c>
      <c r="E1772" s="70">
        <v>608</v>
      </c>
      <c r="F1772" s="70">
        <v>637</v>
      </c>
      <c r="G1772" s="70">
        <v>645</v>
      </c>
      <c r="H1772" s="70">
        <v>653</v>
      </c>
      <c r="I1772" s="70">
        <v>641</v>
      </c>
      <c r="J1772" s="70">
        <v>593</v>
      </c>
      <c r="K1772" s="69">
        <v>547</v>
      </c>
      <c r="L1772" s="69">
        <v>529</v>
      </c>
      <c r="M1772" s="265">
        <v>511.8201730934602</v>
      </c>
      <c r="N1772" s="70">
        <v>504.11015083773964</v>
      </c>
      <c r="O1772" s="70">
        <v>469.24739823559742</v>
      </c>
      <c r="P1772" s="70">
        <v>442.31763472543105</v>
      </c>
      <c r="Q1772" s="70">
        <v>422.35234026973473</v>
      </c>
      <c r="R1772" s="70">
        <v>381.78421744533904</v>
      </c>
      <c r="S1772" s="70">
        <v>337.11165090032625</v>
      </c>
      <c r="T1772" s="265">
        <v>311.98516407726828</v>
      </c>
      <c r="U1772" s="70">
        <v>492.37779809383551</v>
      </c>
      <c r="V1772" s="70">
        <v>447.6596099057553</v>
      </c>
      <c r="W1772" s="70">
        <v>412.14810983545703</v>
      </c>
      <c r="X1772" s="70">
        <v>384.38548720093456</v>
      </c>
      <c r="Y1772" s="70">
        <v>339.37751679427947</v>
      </c>
      <c r="Z1772" s="70">
        <v>292.69269143097409</v>
      </c>
      <c r="AA1772" s="70">
        <v>264.5727292832284</v>
      </c>
      <c r="BJ1772" s="275"/>
    </row>
    <row r="1773" spans="1:62" x14ac:dyDescent="0.25">
      <c r="A1773" t="str">
        <f t="shared" si="37"/>
        <v>79. Reisbureaus, reisorganisatoren, reserveringsbureaus en aanverwante activiteiten</v>
      </c>
      <c r="B1773" s="275">
        <v>79</v>
      </c>
      <c r="C1773" s="99" t="s">
        <v>15</v>
      </c>
      <c r="D1773" s="70">
        <v>427</v>
      </c>
      <c r="E1773" s="70">
        <v>428</v>
      </c>
      <c r="F1773" s="70">
        <v>447</v>
      </c>
      <c r="G1773" s="70">
        <v>474</v>
      </c>
      <c r="H1773" s="70">
        <v>469</v>
      </c>
      <c r="I1773" s="70">
        <v>500</v>
      </c>
      <c r="J1773" s="70">
        <v>469</v>
      </c>
      <c r="K1773" s="69">
        <v>480</v>
      </c>
      <c r="L1773" s="69">
        <v>535</v>
      </c>
      <c r="M1773" s="265">
        <v>539.95791553731021</v>
      </c>
      <c r="N1773" s="70">
        <v>519.62558823258519</v>
      </c>
      <c r="O1773" s="70">
        <v>515.83954501666904</v>
      </c>
      <c r="P1773" s="70">
        <v>469.36547925089337</v>
      </c>
      <c r="Q1773" s="70">
        <v>438.87066299684818</v>
      </c>
      <c r="R1773" s="70">
        <v>423.98393327026662</v>
      </c>
      <c r="S1773" s="70">
        <v>417.61574448239236</v>
      </c>
      <c r="T1773" s="265">
        <v>388.57574396087676</v>
      </c>
      <c r="U1773" s="70">
        <v>507.53213864468813</v>
      </c>
      <c r="V1773" s="70">
        <v>492.10827884054657</v>
      </c>
      <c r="W1773" s="70">
        <v>437.35107964970047</v>
      </c>
      <c r="X1773" s="70">
        <v>399.41891527463412</v>
      </c>
      <c r="Y1773" s="70">
        <v>376.88989711717386</v>
      </c>
      <c r="Z1773" s="70">
        <v>362.58929618733958</v>
      </c>
      <c r="AA1773" s="70">
        <v>329.52382661224368</v>
      </c>
      <c r="BJ1773" s="275"/>
    </row>
    <row r="1774" spans="1:62" x14ac:dyDescent="0.25">
      <c r="A1774" t="str">
        <f t="shared" si="37"/>
        <v>79. Reisbureaus, reisorganisatoren, reserveringsbureaus en aanverwante activiteiten</v>
      </c>
      <c r="B1774" s="275">
        <v>79</v>
      </c>
      <c r="C1774" s="99" t="s">
        <v>16</v>
      </c>
      <c r="D1774" s="70">
        <v>351</v>
      </c>
      <c r="E1774" s="70">
        <v>368</v>
      </c>
      <c r="F1774" s="70">
        <v>386</v>
      </c>
      <c r="G1774" s="70">
        <v>419</v>
      </c>
      <c r="H1774" s="70">
        <v>401</v>
      </c>
      <c r="I1774" s="70">
        <v>381</v>
      </c>
      <c r="J1774" s="70">
        <v>378</v>
      </c>
      <c r="K1774" s="69">
        <v>404</v>
      </c>
      <c r="L1774" s="69">
        <v>419</v>
      </c>
      <c r="M1774" s="265">
        <v>427.97895960425353</v>
      </c>
      <c r="N1774" s="70">
        <v>434.48746694207352</v>
      </c>
      <c r="O1774" s="70">
        <v>437.64825535308546</v>
      </c>
      <c r="P1774" s="70">
        <v>454.27719591383573</v>
      </c>
      <c r="Q1774" s="70">
        <v>482.61641368389002</v>
      </c>
      <c r="R1774" s="70">
        <v>487.85637756853498</v>
      </c>
      <c r="S1774" s="70">
        <v>470.32417835524626</v>
      </c>
      <c r="T1774" s="265">
        <v>466.77946533213765</v>
      </c>
      <c r="U1774" s="70">
        <v>424.37547015625489</v>
      </c>
      <c r="V1774" s="70">
        <v>417.51418975141837</v>
      </c>
      <c r="W1774" s="70">
        <v>423.29193533841772</v>
      </c>
      <c r="X1774" s="70">
        <v>439.23219458562403</v>
      </c>
      <c r="Y1774" s="70">
        <v>433.66770653678611</v>
      </c>
      <c r="Z1774" s="70">
        <v>408.35269039265745</v>
      </c>
      <c r="AA1774" s="70">
        <v>395.84291606155887</v>
      </c>
      <c r="BJ1774" s="275"/>
    </row>
    <row r="1775" spans="1:62" x14ac:dyDescent="0.25">
      <c r="A1775" t="str">
        <f t="shared" si="37"/>
        <v>79. Reisbureaus, reisorganisatoren, reserveringsbureaus en aanverwante activiteiten</v>
      </c>
      <c r="B1775" s="275">
        <v>79</v>
      </c>
      <c r="C1775" s="99" t="s">
        <v>17</v>
      </c>
      <c r="D1775" s="70">
        <v>141</v>
      </c>
      <c r="E1775" s="70">
        <v>150</v>
      </c>
      <c r="F1775" s="70">
        <v>158</v>
      </c>
      <c r="G1775" s="70">
        <v>188</v>
      </c>
      <c r="H1775" s="70">
        <v>192</v>
      </c>
      <c r="I1775" s="70">
        <v>220</v>
      </c>
      <c r="J1775" s="70">
        <v>230</v>
      </c>
      <c r="K1775" s="69">
        <v>284</v>
      </c>
      <c r="L1775" s="69">
        <v>302</v>
      </c>
      <c r="M1775" s="265">
        <v>296.51835974553734</v>
      </c>
      <c r="N1775" s="70">
        <v>298.2988413248421</v>
      </c>
      <c r="O1775" s="70">
        <v>294.70388710870827</v>
      </c>
      <c r="P1775" s="70">
        <v>305.24302308433647</v>
      </c>
      <c r="Q1775" s="70">
        <v>287.9155974070303</v>
      </c>
      <c r="R1775" s="70">
        <v>292.86050316305921</v>
      </c>
      <c r="S1775" s="70">
        <v>300.29604866219512</v>
      </c>
      <c r="T1775" s="265">
        <v>304.17437398101754</v>
      </c>
      <c r="U1775" s="70">
        <v>291.35641569880579</v>
      </c>
      <c r="V1775" s="70">
        <v>281.14599598601677</v>
      </c>
      <c r="W1775" s="70">
        <v>284.4230596475399</v>
      </c>
      <c r="X1775" s="70">
        <v>262.03377282429608</v>
      </c>
      <c r="Y1775" s="70">
        <v>260.33100843104438</v>
      </c>
      <c r="Z1775" s="70">
        <v>260.72803616927615</v>
      </c>
      <c r="AA1775" s="70">
        <v>257.94894619490293</v>
      </c>
      <c r="BJ1775" s="275"/>
    </row>
    <row r="1776" spans="1:62" x14ac:dyDescent="0.25">
      <c r="A1776" t="str">
        <f t="shared" si="37"/>
        <v>79. Reisbureaus, reisorganisatoren, reserveringsbureaus en aanverwante activiteiten</v>
      </c>
      <c r="B1776" s="275">
        <v>79</v>
      </c>
      <c r="C1776" s="99" t="s">
        <v>156</v>
      </c>
      <c r="D1776" s="70">
        <v>64</v>
      </c>
      <c r="E1776" s="70">
        <v>63</v>
      </c>
      <c r="F1776" s="70">
        <v>68</v>
      </c>
      <c r="G1776" s="70">
        <v>73</v>
      </c>
      <c r="H1776" s="70">
        <v>72</v>
      </c>
      <c r="I1776" s="70">
        <v>71</v>
      </c>
      <c r="J1776" s="70">
        <v>59</v>
      </c>
      <c r="K1776" s="69">
        <v>110</v>
      </c>
      <c r="L1776" s="69">
        <v>112</v>
      </c>
      <c r="M1776" s="265">
        <v>132.03954154505624</v>
      </c>
      <c r="N1776" s="70">
        <v>156.58901483556573</v>
      </c>
      <c r="O1776" s="70">
        <v>199.71659561008084</v>
      </c>
      <c r="P1776" s="70">
        <v>213.84124266913494</v>
      </c>
      <c r="Q1776" s="70">
        <v>242.76515690723278</v>
      </c>
      <c r="R1776" s="70">
        <v>256.1970415624545</v>
      </c>
      <c r="S1776" s="70">
        <v>276.70628110504106</v>
      </c>
      <c r="T1776" s="265">
        <v>309.03739120854181</v>
      </c>
      <c r="U1776" s="70">
        <v>152.94465743705223</v>
      </c>
      <c r="V1776" s="70">
        <v>190.52860733737353</v>
      </c>
      <c r="W1776" s="70">
        <v>199.2555960959111</v>
      </c>
      <c r="X1776" s="70">
        <v>220.94207659321182</v>
      </c>
      <c r="Y1776" s="70">
        <v>227.73994262336183</v>
      </c>
      <c r="Z1776" s="70">
        <v>240.24653534278602</v>
      </c>
      <c r="AA1776" s="70">
        <v>262.0729299242023</v>
      </c>
      <c r="BJ1776" s="275"/>
    </row>
    <row r="1777" spans="1:62" x14ac:dyDescent="0.25">
      <c r="A1777" t="str">
        <f t="shared" si="37"/>
        <v>79. Reisbureaus, reisorganisatoren, reserveringsbureaus en aanverwante activiteiten</v>
      </c>
      <c r="B1777" s="275">
        <v>79</v>
      </c>
      <c r="C1777" s="99" t="s">
        <v>6</v>
      </c>
      <c r="D1777" s="70">
        <v>556</v>
      </c>
      <c r="E1777" s="70">
        <v>581</v>
      </c>
      <c r="F1777" s="70">
        <v>612</v>
      </c>
      <c r="G1777" s="70">
        <v>680</v>
      </c>
      <c r="H1777" s="70">
        <v>665</v>
      </c>
      <c r="I1777" s="70">
        <v>672</v>
      </c>
      <c r="J1777" s="70">
        <v>667</v>
      </c>
      <c r="K1777" s="69">
        <v>798</v>
      </c>
      <c r="L1777" s="69">
        <v>833</v>
      </c>
      <c r="M1777" s="265">
        <v>856.536860894847</v>
      </c>
      <c r="N1777" s="70">
        <v>889.37532310248139</v>
      </c>
      <c r="O1777" s="70">
        <v>932.06873807187458</v>
      </c>
      <c r="P1777" s="70">
        <v>973.36146166730714</v>
      </c>
      <c r="Q1777" s="70">
        <v>1013.2971679981531</v>
      </c>
      <c r="R1777" s="70">
        <v>1036.9139222940487</v>
      </c>
      <c r="S1777" s="70">
        <v>1047.3265081224824</v>
      </c>
      <c r="T1777" s="265">
        <v>1079.9912305216969</v>
      </c>
      <c r="U1777" s="70">
        <v>868.67654329211291</v>
      </c>
      <c r="V1777" s="70">
        <v>889.18879307480859</v>
      </c>
      <c r="W1777" s="70">
        <v>906.97059108186875</v>
      </c>
      <c r="X1777" s="70">
        <v>922.20804400313193</v>
      </c>
      <c r="Y1777" s="70">
        <v>921.73865759119224</v>
      </c>
      <c r="Z1777" s="70">
        <v>909.32726190471965</v>
      </c>
      <c r="AA1777" s="70">
        <v>915.86479218066415</v>
      </c>
      <c r="BJ1777" s="275"/>
    </row>
    <row r="1778" spans="1:62" x14ac:dyDescent="0.25">
      <c r="A1778" t="str">
        <f t="shared" si="37"/>
        <v>79. Reisbureaus, reisorganisatoren, reserveringsbureaus en aanverwante activiteiten</v>
      </c>
      <c r="B1778" s="275">
        <v>79</v>
      </c>
      <c r="C1778" s="99" t="s">
        <v>157</v>
      </c>
      <c r="D1778" s="267">
        <v>0.97011336729453568</v>
      </c>
      <c r="E1778" s="266"/>
      <c r="F1778" s="266"/>
      <c r="G1778" s="266"/>
      <c r="H1778" s="266"/>
      <c r="I1778" s="266"/>
      <c r="J1778" s="266"/>
      <c r="K1778" s="334"/>
      <c r="L1778" s="334"/>
      <c r="M1778" s="269"/>
      <c r="N1778" s="266"/>
      <c r="O1778" s="266"/>
      <c r="P1778" s="266"/>
      <c r="Q1778" s="266"/>
      <c r="R1778" s="266"/>
      <c r="S1778" s="266"/>
      <c r="T1778" s="269"/>
      <c r="U1778" s="266"/>
      <c r="V1778" s="266"/>
      <c r="W1778" s="266"/>
      <c r="X1778" s="266"/>
      <c r="Y1778" s="266"/>
      <c r="Z1778" s="266"/>
      <c r="AA1778" s="266"/>
      <c r="BJ1778" s="275"/>
    </row>
    <row r="1779" spans="1:62" x14ac:dyDescent="0.25">
      <c r="A1779" t="str">
        <f t="shared" si="37"/>
        <v>79. Reisbureaus, reisorganisatoren, reserveringsbureaus en aanverwante activiteiten</v>
      </c>
      <c r="B1779" s="275">
        <v>79</v>
      </c>
      <c r="C1779" s="99" t="s">
        <v>158</v>
      </c>
      <c r="D1779" s="266"/>
      <c r="E1779" s="267">
        <v>-1.1933144046317401E-2</v>
      </c>
      <c r="F1779" s="267">
        <v>-7.3200916242442959E-3</v>
      </c>
      <c r="G1779" s="267">
        <v>-1.8654875207451127E-2</v>
      </c>
      <c r="H1779" s="267">
        <v>-7.0485795106268734E-3</v>
      </c>
      <c r="I1779" s="267">
        <v>-7.7775409516626648E-3</v>
      </c>
      <c r="J1779" s="267">
        <v>4.1805815591712259E-2</v>
      </c>
      <c r="K1779" s="333">
        <v>1.6146034932457531E-2</v>
      </c>
      <c r="L1779" s="333">
        <v>-2.4470854854428792E-2</v>
      </c>
      <c r="M1779" s="268">
        <v>-6.2916903893527332E-2</v>
      </c>
      <c r="N1779" s="267">
        <v>-8.4014521265824427E-3</v>
      </c>
      <c r="O1779" s="267">
        <v>-8.4014521265823872E-3</v>
      </c>
      <c r="P1779" s="267">
        <v>-8.4014521265825537E-3</v>
      </c>
      <c r="Q1779" s="267">
        <v>-8.4014521265827202E-3</v>
      </c>
      <c r="R1779" s="267">
        <v>-8.4014521265823316E-3</v>
      </c>
      <c r="S1779" s="267">
        <v>-8.4014521265827202E-3</v>
      </c>
      <c r="T1779" s="268">
        <v>-8.4014521265825537E-3</v>
      </c>
      <c r="U1779" s="267">
        <v>3.0829921037655583E-3</v>
      </c>
      <c r="V1779" s="267">
        <v>3.0829921037648922E-3</v>
      </c>
      <c r="W1779" s="267">
        <v>3.0829921037651142E-3</v>
      </c>
      <c r="X1779" s="267">
        <v>3.0829921037651697E-3</v>
      </c>
      <c r="Y1779" s="267">
        <v>3.0829921037650587E-3</v>
      </c>
      <c r="Z1779" s="267">
        <v>3.0829921037651697E-3</v>
      </c>
      <c r="AA1779" s="267">
        <v>3.0829921037651697E-3</v>
      </c>
      <c r="BJ1779" s="275"/>
    </row>
    <row r="1780" spans="1:62" x14ac:dyDescent="0.25">
      <c r="A1780" t="str">
        <f t="shared" si="37"/>
        <v>79. Reisbureaus, reisorganisatoren, reserveringsbureaus en aanverwante activiteiten</v>
      </c>
      <c r="B1780" s="275">
        <v>79</v>
      </c>
      <c r="C1780" s="99" t="s">
        <v>159</v>
      </c>
      <c r="D1780" s="270"/>
      <c r="E1780" s="70">
        <v>2.9958898353239682</v>
      </c>
      <c r="F1780" s="70">
        <v>1.8113730584606003</v>
      </c>
      <c r="G1780" s="70">
        <v>5.9245623590365994</v>
      </c>
      <c r="H1780" s="70">
        <v>2.4162501264019367</v>
      </c>
      <c r="I1780" s="70">
        <v>2.4133342806377938</v>
      </c>
      <c r="J1780" s="70">
        <v>1.95875078010847</v>
      </c>
      <c r="K1780" s="69">
        <v>0.62725714604356853</v>
      </c>
      <c r="L1780" s="69">
        <v>1.1732805125133645</v>
      </c>
      <c r="M1780" s="265">
        <v>2.1927768288703349</v>
      </c>
      <c r="N1780" s="70">
        <v>3.0069059890947183</v>
      </c>
      <c r="O1780" s="70">
        <v>2.8967327986004445</v>
      </c>
      <c r="P1780" s="70">
        <v>2.7544678975127335</v>
      </c>
      <c r="Q1780" s="70">
        <v>2.6828535852226589</v>
      </c>
      <c r="R1780" s="70">
        <v>2.6052096984585877</v>
      </c>
      <c r="S1780" s="70">
        <v>2.5479494802464102</v>
      </c>
      <c r="T1780" s="265">
        <v>2.4963166499875276</v>
      </c>
      <c r="U1780" s="70">
        <v>3.06420164318435</v>
      </c>
      <c r="V1780" s="70">
        <v>2.8832277353963103</v>
      </c>
      <c r="W1780" s="70">
        <v>2.6778191609138919</v>
      </c>
      <c r="X1780" s="70">
        <v>2.5474960596674245</v>
      </c>
      <c r="Y1780" s="70">
        <v>2.4161965199541493</v>
      </c>
      <c r="Z1780" s="70">
        <v>2.3080935121859416</v>
      </c>
      <c r="AA1780" s="70">
        <v>2.2086926208325166</v>
      </c>
      <c r="BJ1780" s="275"/>
    </row>
    <row r="1781" spans="1:62" x14ac:dyDescent="0.25">
      <c r="A1781" t="str">
        <f t="shared" si="37"/>
        <v>79. Reisbureaus, reisorganisatoren, reserveringsbureaus en aanverwante activiteiten</v>
      </c>
      <c r="B1781" s="275">
        <v>79</v>
      </c>
      <c r="C1781" s="82" t="s">
        <v>160</v>
      </c>
      <c r="D1781" s="270"/>
      <c r="E1781" s="70">
        <v>110.25652165433681</v>
      </c>
      <c r="F1781" s="70">
        <v>103.52047977013623</v>
      </c>
      <c r="G1781" s="70">
        <v>90.526376461411658</v>
      </c>
      <c r="H1781" s="70">
        <v>87.231615378694514</v>
      </c>
      <c r="I1781" s="70">
        <v>89.591914227775192</v>
      </c>
      <c r="J1781" s="70">
        <v>96.925092398634987</v>
      </c>
      <c r="K1781" s="69">
        <v>62.845988057526739</v>
      </c>
      <c r="L1781" s="69">
        <v>32.96076025379358</v>
      </c>
      <c r="M1781" s="265">
        <v>47.983906325628659</v>
      </c>
      <c r="N1781" s="70">
        <v>99.642584668147236</v>
      </c>
      <c r="O1781" s="70">
        <v>95.991675227745816</v>
      </c>
      <c r="P1781" s="70">
        <v>91.277313520612523</v>
      </c>
      <c r="Q1781" s="70">
        <v>88.904164775126361</v>
      </c>
      <c r="R1781" s="70">
        <v>86.331208524112299</v>
      </c>
      <c r="S1781" s="70">
        <v>84.433724478380157</v>
      </c>
      <c r="T1781" s="265">
        <v>82.72272031683147</v>
      </c>
      <c r="U1781" s="70">
        <v>102.38004369687411</v>
      </c>
      <c r="V1781" s="70">
        <v>96.333406189011171</v>
      </c>
      <c r="W1781" s="70">
        <v>89.470366063046015</v>
      </c>
      <c r="X1781" s="70">
        <v>85.116055755170933</v>
      </c>
      <c r="Y1781" s="70">
        <v>80.729121023533935</v>
      </c>
      <c r="Z1781" s="70">
        <v>77.117220780712088</v>
      </c>
      <c r="AA1781" s="70">
        <v>73.796072636657101</v>
      </c>
      <c r="BJ1781" s="275"/>
    </row>
    <row r="1782" spans="1:62" x14ac:dyDescent="0.25">
      <c r="A1782" t="str">
        <f t="shared" si="37"/>
        <v>79. Reisbureaus, reisorganisatoren, reserveringsbureaus en aanverwante activiteiten</v>
      </c>
      <c r="B1782" s="275">
        <v>79</v>
      </c>
      <c r="C1782" s="82" t="s">
        <v>161</v>
      </c>
      <c r="D1782" s="270"/>
      <c r="E1782" s="70">
        <v>199.82917791545768</v>
      </c>
      <c r="F1782" s="70">
        <v>191.07918085172335</v>
      </c>
      <c r="G1782" s="70">
        <v>174.68244459197308</v>
      </c>
      <c r="H1782" s="70">
        <v>194.4689712619406</v>
      </c>
      <c r="I1782" s="70">
        <v>195.73108188763607</v>
      </c>
      <c r="J1782" s="70">
        <v>238.25404336586911</v>
      </c>
      <c r="K1782" s="69">
        <v>184.38618907117922</v>
      </c>
      <c r="L1782" s="69">
        <v>114.77158798660787</v>
      </c>
      <c r="M1782" s="265">
        <v>97.756630976415252</v>
      </c>
      <c r="N1782" s="70">
        <v>218.62925579820217</v>
      </c>
      <c r="O1782" s="70">
        <v>210.61866859193964</v>
      </c>
      <c r="P1782" s="70">
        <v>200.27472383150649</v>
      </c>
      <c r="Q1782" s="70">
        <v>195.06771574503384</v>
      </c>
      <c r="R1782" s="70">
        <v>189.42230307098512</v>
      </c>
      <c r="S1782" s="70">
        <v>185.25896742298883</v>
      </c>
      <c r="T1782" s="265">
        <v>181.5047937656831</v>
      </c>
      <c r="U1782" s="70">
        <v>227.26816719816114</v>
      </c>
      <c r="V1782" s="70">
        <v>213.8455491321597</v>
      </c>
      <c r="W1782" s="70">
        <v>198.61064109233089</v>
      </c>
      <c r="X1782" s="70">
        <v>188.94473270482504</v>
      </c>
      <c r="Y1782" s="70">
        <v>179.20640304529647</v>
      </c>
      <c r="Z1782" s="70">
        <v>171.18853238762088</v>
      </c>
      <c r="AA1782" s="70">
        <v>163.81608728564646</v>
      </c>
      <c r="BJ1782" s="275"/>
    </row>
    <row r="1783" spans="1:62" x14ac:dyDescent="0.25">
      <c r="A1783" t="str">
        <f t="shared" si="37"/>
        <v>79. Reisbureaus, reisorganisatoren, reserveringsbureaus en aanverwante activiteiten</v>
      </c>
      <c r="B1783" s="275">
        <v>79</v>
      </c>
      <c r="C1783" s="82" t="s">
        <v>162</v>
      </c>
      <c r="D1783" s="270"/>
      <c r="E1783" s="70">
        <v>156.90197269470795</v>
      </c>
      <c r="F1783" s="70">
        <v>157.98452991637868</v>
      </c>
      <c r="G1783" s="70">
        <v>140.7236890092521</v>
      </c>
      <c r="H1783" s="70">
        <v>132.03378541399408</v>
      </c>
      <c r="I1783" s="70">
        <v>125.77776869496407</v>
      </c>
      <c r="J1783" s="70">
        <v>146.43562606788629</v>
      </c>
      <c r="K1783" s="69">
        <v>114.70506826933725</v>
      </c>
      <c r="L1783" s="69">
        <v>88.622955543438053</v>
      </c>
      <c r="M1783" s="265">
        <v>74.196931935634481</v>
      </c>
      <c r="N1783" s="70">
        <v>100.26388905361343</v>
      </c>
      <c r="O1783" s="70">
        <v>108.65018946369104</v>
      </c>
      <c r="P1783" s="70">
        <v>116.88827454254185</v>
      </c>
      <c r="Q1783" s="70">
        <v>121.35084963454061</v>
      </c>
      <c r="R1783" s="70">
        <v>125.58512283660048</v>
      </c>
      <c r="S1783" s="70">
        <v>129.97117360931662</v>
      </c>
      <c r="T1783" s="265">
        <v>125.75813717750134</v>
      </c>
      <c r="U1783" s="70">
        <v>105.84686821625635</v>
      </c>
      <c r="V1783" s="70">
        <v>112.03068047141768</v>
      </c>
      <c r="W1783" s="70">
        <v>117.72005409420133</v>
      </c>
      <c r="X1783" s="70">
        <v>119.37004177885056</v>
      </c>
      <c r="Y1783" s="70">
        <v>120.66011599893706</v>
      </c>
      <c r="Z1783" s="70">
        <v>121.96791608070488</v>
      </c>
      <c r="AA1783" s="70">
        <v>115.26771340298986</v>
      </c>
      <c r="BJ1783" s="275"/>
    </row>
    <row r="1784" spans="1:62" x14ac:dyDescent="0.25">
      <c r="A1784" t="str">
        <f t="shared" si="37"/>
        <v>79. Reisbureaus, reisorganisatoren, reserveringsbureaus en aanverwante activiteiten</v>
      </c>
      <c r="B1784" s="275">
        <v>79</v>
      </c>
      <c r="C1784" s="5" t="s">
        <v>163</v>
      </c>
      <c r="D1784" s="270"/>
      <c r="E1784" s="70">
        <v>135.961388284891</v>
      </c>
      <c r="F1784" s="70">
        <v>140.76974480192408</v>
      </c>
      <c r="G1784" s="70">
        <v>129.78790089262606</v>
      </c>
      <c r="H1784" s="70">
        <v>138.24392592320666</v>
      </c>
      <c r="I1784" s="70">
        <v>130.06203585230276</v>
      </c>
      <c r="J1784" s="70">
        <v>149.37732201499171</v>
      </c>
      <c r="K1784" s="69">
        <v>111.2157849947836</v>
      </c>
      <c r="L1784" s="69">
        <v>77.365102280622239</v>
      </c>
      <c r="M1784" s="265">
        <v>53.893909701124564</v>
      </c>
      <c r="N1784" s="70">
        <v>72.159322253158834</v>
      </c>
      <c r="O1784" s="70">
        <v>70.777838099905125</v>
      </c>
      <c r="P1784" s="70">
        <v>67.177825213244475</v>
      </c>
      <c r="Q1784" s="70">
        <v>68.357271432924946</v>
      </c>
      <c r="R1784" s="70">
        <v>68.980728467414551</v>
      </c>
      <c r="S1784" s="70">
        <v>68.576440822176622</v>
      </c>
      <c r="T1784" s="265">
        <v>74.31233077435239</v>
      </c>
      <c r="U1784" s="70">
        <v>76.737146654621441</v>
      </c>
      <c r="V1784" s="70">
        <v>73.516278354517013</v>
      </c>
      <c r="W1784" s="70">
        <v>68.153031724739108</v>
      </c>
      <c r="X1784" s="70">
        <v>67.735599356561053</v>
      </c>
      <c r="Y1784" s="70">
        <v>66.762571288897249</v>
      </c>
      <c r="Z1784" s="70">
        <v>64.826599136409101</v>
      </c>
      <c r="AA1784" s="70">
        <v>68.613914953643757</v>
      </c>
      <c r="BJ1784" s="275"/>
    </row>
    <row r="1785" spans="1:62" x14ac:dyDescent="0.25">
      <c r="A1785" t="str">
        <f t="shared" si="37"/>
        <v>79. Reisbureaus, reisorganisatoren, reserveringsbureaus en aanverwante activiteiten</v>
      </c>
      <c r="B1785" s="275">
        <v>79</v>
      </c>
      <c r="C1785" s="5" t="s">
        <v>164</v>
      </c>
      <c r="D1785" s="270"/>
      <c r="E1785" s="70">
        <v>103.60049003355563</v>
      </c>
      <c r="F1785" s="70">
        <v>103.81240420452637</v>
      </c>
      <c r="G1785" s="70">
        <v>89.646102188739675</v>
      </c>
      <c r="H1785" s="70">
        <v>96.612020822100277</v>
      </c>
      <c r="I1785" s="70">
        <v>95.409272086084428</v>
      </c>
      <c r="J1785" s="70">
        <v>127.8727536960497</v>
      </c>
      <c r="K1785" s="69">
        <v>97.633412042832418</v>
      </c>
      <c r="L1785" s="69">
        <v>71.047314206806846</v>
      </c>
      <c r="M1785" s="265">
        <v>46.838241948206317</v>
      </c>
      <c r="N1785" s="70">
        <v>69.048564801823105</v>
      </c>
      <c r="O1785" s="70">
        <v>60.969193091313137</v>
      </c>
      <c r="P1785" s="70">
        <v>56.424877809625258</v>
      </c>
      <c r="Q1785" s="70">
        <v>52.640213341522433</v>
      </c>
      <c r="R1785" s="70">
        <v>46.784018303501476</v>
      </c>
      <c r="S1785" s="70">
        <v>43.7761000620376</v>
      </c>
      <c r="T1785" s="265">
        <v>42.938010309548226</v>
      </c>
      <c r="U1785" s="70">
        <v>74.675246345386924</v>
      </c>
      <c r="V1785" s="70">
        <v>64.402907542491164</v>
      </c>
      <c r="W1785" s="70">
        <v>58.215505617811793</v>
      </c>
      <c r="X1785" s="70">
        <v>53.046740873246208</v>
      </c>
      <c r="Y1785" s="70">
        <v>46.048088396790526</v>
      </c>
      <c r="Z1785" s="70">
        <v>42.084693908500363</v>
      </c>
      <c r="AA1785" s="70">
        <v>40.318283995716442</v>
      </c>
      <c r="BJ1785" s="275"/>
    </row>
    <row r="1786" spans="1:62" x14ac:dyDescent="0.25">
      <c r="A1786" t="str">
        <f t="shared" si="37"/>
        <v>79. Reisbureaus, reisorganisatoren, reserveringsbureaus en aanverwante activiteiten</v>
      </c>
      <c r="B1786" s="275">
        <v>79</v>
      </c>
      <c r="C1786" s="5" t="s">
        <v>165</v>
      </c>
      <c r="D1786" s="270"/>
      <c r="E1786" s="70">
        <v>70.135509101709019</v>
      </c>
      <c r="F1786" s="70">
        <v>77.22426385488761</v>
      </c>
      <c r="G1786" s="70">
        <v>73.687400876516023</v>
      </c>
      <c r="H1786" s="70">
        <v>82.098892067234743</v>
      </c>
      <c r="I1786" s="70">
        <v>82.641161078080032</v>
      </c>
      <c r="J1786" s="70">
        <v>112.90541891191329</v>
      </c>
      <c r="K1786" s="69">
        <v>89.234473025012932</v>
      </c>
      <c r="L1786" s="69">
        <v>60.094967264114615</v>
      </c>
      <c r="M1786" s="265">
        <v>37.779476406976165</v>
      </c>
      <c r="N1786" s="70">
        <v>64.454656454897815</v>
      </c>
      <c r="O1786" s="70">
        <v>63.483716148366902</v>
      </c>
      <c r="P1786" s="70">
        <v>59.093371921679122</v>
      </c>
      <c r="Q1786" s="70">
        <v>55.702046712732155</v>
      </c>
      <c r="R1786" s="70">
        <v>53.18777263208213</v>
      </c>
      <c r="S1786" s="70">
        <v>48.078938402546733</v>
      </c>
      <c r="T1786" s="265">
        <v>42.45322241676525</v>
      </c>
      <c r="U1786" s="70">
        <v>70.332626688756719</v>
      </c>
      <c r="V1786" s="70">
        <v>67.660920150644372</v>
      </c>
      <c r="W1786" s="70">
        <v>61.51589539122476</v>
      </c>
      <c r="X1786" s="70">
        <v>56.636023106186954</v>
      </c>
      <c r="Y1786" s="70">
        <v>52.820975797963413</v>
      </c>
      <c r="Z1786" s="70">
        <v>46.636130129420735</v>
      </c>
      <c r="AA1786" s="70">
        <v>40.220856627280803</v>
      </c>
      <c r="BJ1786" s="275"/>
    </row>
    <row r="1787" spans="1:62" x14ac:dyDescent="0.25">
      <c r="A1787" t="str">
        <f t="shared" si="37"/>
        <v>79. Reisbureaus, reisorganisatoren, reserveringsbureaus en aanverwante activiteiten</v>
      </c>
      <c r="B1787" s="275">
        <v>79</v>
      </c>
      <c r="C1787" s="5" t="s">
        <v>166</v>
      </c>
      <c r="D1787" s="266"/>
      <c r="E1787" s="70">
        <v>48.201930666296498</v>
      </c>
      <c r="F1787" s="70">
        <v>50.289202186471414</v>
      </c>
      <c r="G1787" s="70">
        <v>47.455018507822253</v>
      </c>
      <c r="H1787" s="70">
        <v>55.822813182012247</v>
      </c>
      <c r="I1787" s="70">
        <v>54.892082025849881</v>
      </c>
      <c r="J1787" s="70">
        <v>83.312021582828052</v>
      </c>
      <c r="K1787" s="69">
        <v>66.112239115502248</v>
      </c>
      <c r="L1787" s="69">
        <v>48.166738905367232</v>
      </c>
      <c r="M1787" s="265">
        <v>33.117208169022838</v>
      </c>
      <c r="N1787" s="70">
        <v>62.860159404132382</v>
      </c>
      <c r="O1787" s="70">
        <v>60.493135421975985</v>
      </c>
      <c r="P1787" s="70">
        <v>60.052376479074582</v>
      </c>
      <c r="Q1787" s="70">
        <v>54.642015600694293</v>
      </c>
      <c r="R1787" s="70">
        <v>51.091907424538746</v>
      </c>
      <c r="S1787" s="70">
        <v>49.358842352813575</v>
      </c>
      <c r="T1787" s="265">
        <v>48.617478348689282</v>
      </c>
      <c r="U1787" s="70">
        <v>69.061275971855565</v>
      </c>
      <c r="V1787" s="70">
        <v>64.913979558291587</v>
      </c>
      <c r="W1787" s="70">
        <v>62.941249077203999</v>
      </c>
      <c r="X1787" s="70">
        <v>55.937736514559553</v>
      </c>
      <c r="Y1787" s="70">
        <v>51.086166425973175</v>
      </c>
      <c r="Z1787" s="70">
        <v>48.204677525492805</v>
      </c>
      <c r="AA1787" s="70">
        <v>46.375613224442816</v>
      </c>
      <c r="BJ1787" s="275"/>
    </row>
    <row r="1788" spans="1:62" x14ac:dyDescent="0.25">
      <c r="A1788" t="str">
        <f t="shared" si="37"/>
        <v>79. Reisbureaus, reisorganisatoren, reserveringsbureaus en aanverwante activiteiten</v>
      </c>
      <c r="B1788" s="275">
        <v>79</v>
      </c>
      <c r="C1788" s="5" t="s">
        <v>167</v>
      </c>
      <c r="D1788" s="266"/>
      <c r="E1788" s="70">
        <v>35.58794071521222</v>
      </c>
      <c r="F1788" s="70">
        <v>39.009176462827448</v>
      </c>
      <c r="G1788" s="70">
        <v>36.542007544087042</v>
      </c>
      <c r="H1788" s="70">
        <v>44.529103080835867</v>
      </c>
      <c r="I1788" s="70">
        <v>42.32384478055797</v>
      </c>
      <c r="J1788" s="70">
        <v>59.104188671935042</v>
      </c>
      <c r="K1788" s="69">
        <v>48.939404270359319</v>
      </c>
      <c r="L1788" s="69">
        <v>35.896383206587771</v>
      </c>
      <c r="M1788" s="265">
        <v>21.120275164400574</v>
      </c>
      <c r="N1788" s="70">
        <v>44.904338385457692</v>
      </c>
      <c r="O1788" s="70">
        <v>45.587222927613603</v>
      </c>
      <c r="P1788" s="70">
        <v>45.918858652192505</v>
      </c>
      <c r="Q1788" s="70">
        <v>47.66359763333783</v>
      </c>
      <c r="R1788" s="70">
        <v>50.637000404124699</v>
      </c>
      <c r="S1788" s="70">
        <v>51.186787037610536</v>
      </c>
      <c r="T1788" s="265">
        <v>49.347276499889908</v>
      </c>
      <c r="U1788" s="70">
        <v>49.819438878795104</v>
      </c>
      <c r="V1788" s="70">
        <v>49.399970074835501</v>
      </c>
      <c r="W1788" s="70">
        <v>48.601273942495098</v>
      </c>
      <c r="X1788" s="70">
        <v>49.273839816749565</v>
      </c>
      <c r="Y1788" s="70">
        <v>51.129386108120158</v>
      </c>
      <c r="Z1788" s="70">
        <v>50.481644750701129</v>
      </c>
      <c r="AA1788" s="70">
        <v>47.534817877075561</v>
      </c>
      <c r="BJ1788" s="275"/>
    </row>
    <row r="1789" spans="1:62" x14ac:dyDescent="0.25">
      <c r="A1789" t="str">
        <f t="shared" si="37"/>
        <v>79. Reisbureaus, reisorganisatoren, reserveringsbureaus en aanverwante activiteiten</v>
      </c>
      <c r="B1789" s="275">
        <v>79</v>
      </c>
      <c r="C1789" s="5" t="s">
        <v>168</v>
      </c>
      <c r="D1789" s="266"/>
      <c r="E1789" s="70">
        <v>28.695888702803543</v>
      </c>
      <c r="F1789" s="70">
        <v>31.219499036506225</v>
      </c>
      <c r="G1789" s="70">
        <v>31.09364317897321</v>
      </c>
      <c r="H1789" s="70">
        <v>39.179483069781213</v>
      </c>
      <c r="I1789" s="70">
        <v>39.873128495863639</v>
      </c>
      <c r="J1789" s="70">
        <v>56.596298174386234</v>
      </c>
      <c r="K1789" s="69">
        <v>53.267107630684301</v>
      </c>
      <c r="L1789" s="69">
        <v>54.238101418412725</v>
      </c>
      <c r="M1789" s="265">
        <v>46.065020754842386</v>
      </c>
      <c r="N1789" s="70">
        <v>61.39372106676781</v>
      </c>
      <c r="O1789" s="70">
        <v>61.762367343976976</v>
      </c>
      <c r="P1789" s="70">
        <v>61.018036987561473</v>
      </c>
      <c r="Q1789" s="70">
        <v>63.200150685100155</v>
      </c>
      <c r="R1789" s="70">
        <v>59.612530883916293</v>
      </c>
      <c r="S1789" s="70">
        <v>60.636366861383543</v>
      </c>
      <c r="T1789" s="265">
        <v>62.175886393141965</v>
      </c>
      <c r="U1789" s="70">
        <v>64.799069632539698</v>
      </c>
      <c r="V1789" s="70">
        <v>63.671014115132493</v>
      </c>
      <c r="W1789" s="70">
        <v>61.439699674724018</v>
      </c>
      <c r="X1789" s="70">
        <v>62.15584648120015</v>
      </c>
      <c r="Y1789" s="70">
        <v>57.263046733058687</v>
      </c>
      <c r="Z1789" s="70">
        <v>56.890936390276522</v>
      </c>
      <c r="AA1789" s="70">
        <v>56.977700083687637</v>
      </c>
      <c r="BJ1789" s="275"/>
    </row>
    <row r="1790" spans="1:62" x14ac:dyDescent="0.25">
      <c r="A1790" t="str">
        <f t="shared" si="37"/>
        <v>79. Reisbureaus, reisorganisatoren, reserveringsbureaus en aanverwante activiteiten</v>
      </c>
      <c r="B1790" s="275">
        <v>79</v>
      </c>
      <c r="C1790" s="5" t="s">
        <v>169</v>
      </c>
      <c r="D1790" s="266"/>
      <c r="E1790" s="70">
        <v>18.811565522095382</v>
      </c>
      <c r="F1790" s="70">
        <v>18.808257113403247</v>
      </c>
      <c r="G1790" s="70">
        <v>19.53021064826925</v>
      </c>
      <c r="H1790" s="70">
        <v>21.813515134745455</v>
      </c>
      <c r="I1790" s="70">
        <v>21.462214635172444</v>
      </c>
      <c r="J1790" s="70">
        <v>24.684546635374669</v>
      </c>
      <c r="K1790" s="69">
        <v>18.9985835254294</v>
      </c>
      <c r="L1790" s="69">
        <v>30.953230052209186</v>
      </c>
      <c r="M1790" s="265">
        <v>27.210058560779405</v>
      </c>
      <c r="N1790" s="70">
        <v>39.276799345745509</v>
      </c>
      <c r="O1790" s="70">
        <v>46.579344668095452</v>
      </c>
      <c r="P1790" s="70">
        <v>59.408178489591556</v>
      </c>
      <c r="Q1790" s="70">
        <v>63.609729948164528</v>
      </c>
      <c r="R1790" s="70">
        <v>72.213506987451481</v>
      </c>
      <c r="S1790" s="70">
        <v>76.208987676532089</v>
      </c>
      <c r="T1790" s="265">
        <v>82.309715358725171</v>
      </c>
      <c r="U1790" s="70">
        <v>40.793200096820421</v>
      </c>
      <c r="V1790" s="70">
        <v>47.251769746870295</v>
      </c>
      <c r="W1790" s="70">
        <v>58.863212582647755</v>
      </c>
      <c r="X1790" s="70">
        <v>61.559388247179633</v>
      </c>
      <c r="Y1790" s="70">
        <v>68.25935802873407</v>
      </c>
      <c r="Z1790" s="70">
        <v>70.359537308019611</v>
      </c>
      <c r="AA1790" s="70">
        <v>74.223409700812013</v>
      </c>
      <c r="BJ1790" s="275"/>
    </row>
    <row r="1791" spans="1:62" x14ac:dyDescent="0.25">
      <c r="A1791" t="str">
        <f t="shared" si="37"/>
        <v>79. Reisbureaus, reisorganisatoren, reserveringsbureaus en aanverwante activiteiten</v>
      </c>
      <c r="B1791" s="275">
        <v>79</v>
      </c>
      <c r="C1791" s="5" t="s">
        <v>26</v>
      </c>
      <c r="D1791" s="270"/>
      <c r="E1791" s="70">
        <v>83.095394940111134</v>
      </c>
      <c r="F1791" s="70">
        <v>89.036932612736919</v>
      </c>
      <c r="G1791" s="70">
        <v>87.165861371329498</v>
      </c>
      <c r="H1791" s="70">
        <v>105.52210128536254</v>
      </c>
      <c r="I1791" s="70">
        <v>103.65918791159405</v>
      </c>
      <c r="J1791" s="70">
        <v>140.38503348169593</v>
      </c>
      <c r="K1791" s="69">
        <v>121.20509542647302</v>
      </c>
      <c r="L1791" s="69">
        <v>121.08771467720968</v>
      </c>
      <c r="M1791" s="265">
        <v>94.395354480022363</v>
      </c>
      <c r="N1791" s="70">
        <v>145.57485879797102</v>
      </c>
      <c r="O1791" s="70">
        <v>153.92893493968603</v>
      </c>
      <c r="P1791" s="70">
        <v>166.34507412934553</v>
      </c>
      <c r="Q1791" s="70">
        <v>174.47347826660251</v>
      </c>
      <c r="R1791" s="70">
        <v>182.46303827549247</v>
      </c>
      <c r="S1791" s="70">
        <v>188.03214157552617</v>
      </c>
      <c r="T1791" s="265">
        <v>193.83287825175705</v>
      </c>
      <c r="U1791" s="70">
        <v>155.41170860815521</v>
      </c>
      <c r="V1791" s="70">
        <v>160.3227539368383</v>
      </c>
      <c r="W1791" s="70">
        <v>168.90418619986687</v>
      </c>
      <c r="X1791" s="70">
        <v>172.98907454512934</v>
      </c>
      <c r="Y1791" s="70">
        <v>176.65179086991293</v>
      </c>
      <c r="Z1791" s="70">
        <v>177.73211844899726</v>
      </c>
      <c r="AA1791" s="70">
        <v>178.7359276615752</v>
      </c>
      <c r="BJ1791" s="275"/>
    </row>
    <row r="1792" spans="1:62" x14ac:dyDescent="0.25">
      <c r="A1792" t="str">
        <f t="shared" si="37"/>
        <v>79. Reisbureaus, reisorganisatoren, reserveringsbureaus en aanverwante activiteiten</v>
      </c>
      <c r="B1792" s="275">
        <v>79</v>
      </c>
      <c r="C1792" s="5" t="s">
        <v>19</v>
      </c>
      <c r="D1792" s="270"/>
      <c r="E1792" s="70">
        <v>910.97827512638958</v>
      </c>
      <c r="F1792" s="70">
        <v>915.52811125724531</v>
      </c>
      <c r="G1792" s="70">
        <v>839.59935625870696</v>
      </c>
      <c r="H1792" s="70">
        <v>894.45037546094761</v>
      </c>
      <c r="I1792" s="70">
        <v>880.17783804492421</v>
      </c>
      <c r="J1792" s="70">
        <v>1097.4260622999777</v>
      </c>
      <c r="K1792" s="69">
        <v>847.96550714869102</v>
      </c>
      <c r="L1792" s="69">
        <v>615.29042163047359</v>
      </c>
      <c r="M1792" s="265">
        <v>488.15443677190109</v>
      </c>
      <c r="N1792" s="70">
        <v>835.64019722104069</v>
      </c>
      <c r="O1792" s="70">
        <v>827.81008378322417</v>
      </c>
      <c r="P1792" s="70">
        <v>820.2883053451427</v>
      </c>
      <c r="Q1792" s="70">
        <v>813.82060909439986</v>
      </c>
      <c r="R1792" s="70">
        <v>806.45130923318584</v>
      </c>
      <c r="S1792" s="70">
        <v>800.0342782060327</v>
      </c>
      <c r="T1792" s="265">
        <v>794.63588801111553</v>
      </c>
      <c r="U1792" s="70">
        <v>884.77728502325192</v>
      </c>
      <c r="V1792" s="70">
        <v>855.90970307076725</v>
      </c>
      <c r="W1792" s="70">
        <v>828.20874842133867</v>
      </c>
      <c r="X1792" s="70">
        <v>802.32350069419715</v>
      </c>
      <c r="Y1792" s="70">
        <v>776.38142936725876</v>
      </c>
      <c r="Z1792" s="70">
        <v>752.06598191004412</v>
      </c>
      <c r="AA1792" s="70">
        <v>729.3531624087849</v>
      </c>
      <c r="BJ1792" s="275"/>
    </row>
    <row r="1793" spans="1:62" x14ac:dyDescent="0.25">
      <c r="A1793" t="str">
        <f t="shared" si="37"/>
        <v>79. Reisbureaus, reisorganisatoren, reserveringsbureaus en aanverwante activiteiten</v>
      </c>
      <c r="B1793" s="275">
        <v>79</v>
      </c>
      <c r="C1793" s="5" t="s">
        <v>20</v>
      </c>
      <c r="D1793" s="270"/>
      <c r="E1793" s="267">
        <v>9.1215561566034539E-2</v>
      </c>
      <c r="F1793" s="267">
        <v>9.7251992066597834E-2</v>
      </c>
      <c r="G1793" s="267">
        <v>0.10381839948013366</v>
      </c>
      <c r="H1793" s="267">
        <v>0.11797423778930452</v>
      </c>
      <c r="I1793" s="267">
        <v>0.11777073158515869</v>
      </c>
      <c r="J1793" s="267">
        <v>0.12792208815186873</v>
      </c>
      <c r="K1793" s="333">
        <v>0.14293635107167121</v>
      </c>
      <c r="L1793" s="333">
        <v>0.19679765915473915</v>
      </c>
      <c r="M1793" s="268">
        <v>0.1933719072682121</v>
      </c>
      <c r="N1793" s="267">
        <v>0.17420758273966092</v>
      </c>
      <c r="O1793" s="267">
        <v>0.1859471610157323</v>
      </c>
      <c r="P1793" s="267">
        <v>0.2027885476916004</v>
      </c>
      <c r="Q1793" s="267">
        <v>0.21438812966502832</v>
      </c>
      <c r="R1793" s="267">
        <v>0.22625425265784171</v>
      </c>
      <c r="S1793" s="267">
        <v>0.23503010645639147</v>
      </c>
      <c r="T1793" s="268">
        <v>0.24392666021779988</v>
      </c>
      <c r="U1793" s="267">
        <v>0.17565065382987424</v>
      </c>
      <c r="V1793" s="267">
        <v>0.18731269590897803</v>
      </c>
      <c r="W1793" s="267">
        <v>0.20393914761443624</v>
      </c>
      <c r="X1793" s="267">
        <v>0.21561013032206261</v>
      </c>
      <c r="Y1793" s="267">
        <v>0.22753222087483718</v>
      </c>
      <c r="Z1793" s="267">
        <v>0.23632516657329156</v>
      </c>
      <c r="AA1793" s="267">
        <v>0.24506087979556607</v>
      </c>
      <c r="BJ1793" s="275"/>
    </row>
    <row r="1794" spans="1:62" x14ac:dyDescent="0.25">
      <c r="A1794" t="str">
        <f t="shared" si="37"/>
        <v>79. Reisbureaus, reisorganisatoren, reserveringsbureaus en aanverwante activiteiten</v>
      </c>
      <c r="B1794" s="275">
        <v>79</v>
      </c>
      <c r="C1794" s="5" t="s">
        <v>29</v>
      </c>
      <c r="D1794" s="270"/>
      <c r="E1794" s="70">
        <v>881.97827512638958</v>
      </c>
      <c r="F1794" s="70">
        <v>842.52811125724531</v>
      </c>
      <c r="G1794" s="70">
        <v>839.59935625870696</v>
      </c>
      <c r="H1794" s="70">
        <v>819.45037546094761</v>
      </c>
      <c r="I1794" s="70">
        <v>813.17783804492421</v>
      </c>
      <c r="J1794" s="70">
        <v>574.42606229997773</v>
      </c>
      <c r="K1794" s="69">
        <v>593.96550714869102</v>
      </c>
      <c r="L1794" s="69">
        <v>615.29042163047359</v>
      </c>
      <c r="M1794" s="265">
        <v>488.15443677190109</v>
      </c>
      <c r="N1794" s="70">
        <v>779.660447496448</v>
      </c>
      <c r="O1794" s="70">
        <v>772.56275790285486</v>
      </c>
      <c r="P1794" s="70">
        <v>765.76382047430923</v>
      </c>
      <c r="Q1794" s="70">
        <v>760.00950777761943</v>
      </c>
      <c r="R1794" s="70">
        <v>753.3442577537503</v>
      </c>
      <c r="S1794" s="70">
        <v>747.62206496705926</v>
      </c>
      <c r="T1794" s="265">
        <v>742.90942193774379</v>
      </c>
      <c r="U1794" s="70">
        <v>730.52335969423677</v>
      </c>
      <c r="V1794" s="70">
        <v>707.21703541897034</v>
      </c>
      <c r="W1794" s="70">
        <v>684.87684055416116</v>
      </c>
      <c r="X1794" s="70">
        <v>664.15908319276321</v>
      </c>
      <c r="Y1794" s="70">
        <v>643.19820068101194</v>
      </c>
      <c r="Z1794" s="70">
        <v>623.68435714685745</v>
      </c>
      <c r="AA1794" s="70">
        <v>605.6000311818533</v>
      </c>
      <c r="BJ1794" s="275"/>
    </row>
    <row r="1795" spans="1:62" x14ac:dyDescent="0.25">
      <c r="A1795" t="str">
        <f t="shared" ref="A1795:A1858" si="38">VLOOKUP(B1795,$AU$3:$AV$70,2)</f>
        <v>80. Beveiligings- en opsporingsdiensten</v>
      </c>
      <c r="B1795" s="275">
        <v>80</v>
      </c>
      <c r="C1795" s="5" t="s">
        <v>25</v>
      </c>
      <c r="D1795" s="70">
        <v>7756</v>
      </c>
      <c r="E1795" s="70">
        <v>8318</v>
      </c>
      <c r="F1795" s="70">
        <v>8868</v>
      </c>
      <c r="G1795" s="70">
        <v>8959</v>
      </c>
      <c r="H1795" s="70">
        <v>8998</v>
      </c>
      <c r="I1795" s="70">
        <v>9388</v>
      </c>
      <c r="J1795" s="70">
        <v>9494</v>
      </c>
      <c r="K1795" s="69">
        <v>9537</v>
      </c>
      <c r="L1795" s="69">
        <v>9321</v>
      </c>
      <c r="M1795" s="265">
        <v>9456.7543812433942</v>
      </c>
      <c r="N1795" s="70">
        <v>9667.390346943972</v>
      </c>
      <c r="O1795" s="70">
        <v>9882.7179339194627</v>
      </c>
      <c r="P1795" s="70">
        <v>10102.841641466133</v>
      </c>
      <c r="Q1795" s="70">
        <v>10327.868296455808</v>
      </c>
      <c r="R1795" s="70">
        <v>10557.907105179347</v>
      </c>
      <c r="S1795" s="70">
        <v>10793.069706344844</v>
      </c>
      <c r="T1795" s="265">
        <v>11033.470225256351</v>
      </c>
      <c r="U1795" s="70">
        <v>9588.7104044406569</v>
      </c>
      <c r="V1795" s="70">
        <v>9722.5076927650534</v>
      </c>
      <c r="W1795" s="70">
        <v>9858.1719385433516</v>
      </c>
      <c r="X1795" s="70">
        <v>9995.7291926034959</v>
      </c>
      <c r="Y1795" s="70">
        <v>10135.205869276913</v>
      </c>
      <c r="Z1795" s="70">
        <v>10276.628751470826</v>
      </c>
      <c r="AA1795" s="70">
        <v>10420.024995811094</v>
      </c>
      <c r="BJ1795" s="275"/>
    </row>
    <row r="1796" spans="1:62" x14ac:dyDescent="0.25">
      <c r="A1796" t="str">
        <f t="shared" si="38"/>
        <v>80. Beveiligings- en opsporingsdiensten</v>
      </c>
      <c r="B1796" s="275">
        <v>80</v>
      </c>
      <c r="C1796" s="5" t="s">
        <v>154</v>
      </c>
      <c r="D1796" s="266"/>
      <c r="E1796" s="70">
        <v>562</v>
      </c>
      <c r="F1796" s="70">
        <v>550</v>
      </c>
      <c r="G1796" s="70">
        <v>91</v>
      </c>
      <c r="H1796" s="70">
        <v>39</v>
      </c>
      <c r="I1796" s="70">
        <v>390</v>
      </c>
      <c r="J1796" s="70">
        <v>106</v>
      </c>
      <c r="K1796" s="69">
        <v>43</v>
      </c>
      <c r="L1796" s="69">
        <v>-216</v>
      </c>
      <c r="M1796" s="265">
        <v>135.75438124339416</v>
      </c>
      <c r="N1796" s="70">
        <v>210.6359657005778</v>
      </c>
      <c r="O1796" s="70">
        <v>215.3275869754907</v>
      </c>
      <c r="P1796" s="70">
        <v>220.12370754667063</v>
      </c>
      <c r="Q1796" s="70">
        <v>225.02665498967508</v>
      </c>
      <c r="R1796" s="70">
        <v>230.03880872353875</v>
      </c>
      <c r="S1796" s="70">
        <v>235.16260116549711</v>
      </c>
      <c r="T1796" s="265">
        <v>240.40051891150688</v>
      </c>
      <c r="U1796" s="70">
        <v>131.95602319726277</v>
      </c>
      <c r="V1796" s="70">
        <v>133.7972883243965</v>
      </c>
      <c r="W1796" s="70">
        <v>135.66424577829821</v>
      </c>
      <c r="X1796" s="70">
        <v>137.55725406014426</v>
      </c>
      <c r="Y1796" s="70">
        <v>139.47667667341739</v>
      </c>
      <c r="Z1796" s="70">
        <v>141.4228821939123</v>
      </c>
      <c r="AA1796" s="70">
        <v>143.39624434026882</v>
      </c>
      <c r="BJ1796" s="275"/>
    </row>
    <row r="1797" spans="1:62" x14ac:dyDescent="0.25">
      <c r="A1797" t="str">
        <f t="shared" si="38"/>
        <v>80. Beveiligings- en opsporingsdiensten</v>
      </c>
      <c r="B1797" s="275">
        <v>80</v>
      </c>
      <c r="C1797" s="5" t="s">
        <v>155</v>
      </c>
      <c r="D1797" s="266"/>
      <c r="E1797" s="267">
        <v>1.0724600309437855</v>
      </c>
      <c r="F1797" s="267">
        <v>1.0661216638615052</v>
      </c>
      <c r="G1797" s="267">
        <v>1.0102616147947676</v>
      </c>
      <c r="H1797" s="267">
        <v>1.0043531644156714</v>
      </c>
      <c r="I1797" s="267">
        <v>1.0433429651033563</v>
      </c>
      <c r="J1797" s="267">
        <v>1.0112910097997443</v>
      </c>
      <c r="K1797" s="333">
        <v>1.0045291763218875</v>
      </c>
      <c r="L1797" s="333">
        <v>0.97735136835482861</v>
      </c>
      <c r="M1797" s="268">
        <v>1.0145643580349097</v>
      </c>
      <c r="N1797" s="267">
        <v>1.0222736001390027</v>
      </c>
      <c r="O1797" s="267">
        <v>1.0222736001390034</v>
      </c>
      <c r="P1797" s="267">
        <v>1.0222736001390025</v>
      </c>
      <c r="Q1797" s="267">
        <v>1.022273600139002</v>
      </c>
      <c r="R1797" s="267">
        <v>1.0222736001390027</v>
      </c>
      <c r="S1797" s="267">
        <v>1.0222736001390025</v>
      </c>
      <c r="T1797" s="268">
        <v>1.0222736001390025</v>
      </c>
      <c r="U1797" s="267">
        <v>1.0139536269926801</v>
      </c>
      <c r="V1797" s="267">
        <v>1.0139536269926801</v>
      </c>
      <c r="W1797" s="267">
        <v>1.0139536269926792</v>
      </c>
      <c r="X1797" s="267">
        <v>1.0139536269926805</v>
      </c>
      <c r="Y1797" s="267">
        <v>1.0139536269926785</v>
      </c>
      <c r="Z1797" s="267">
        <v>1.0139536269926801</v>
      </c>
      <c r="AA1797" s="267">
        <v>1.0139536269926794</v>
      </c>
      <c r="BJ1797" s="275"/>
    </row>
    <row r="1798" spans="1:62" x14ac:dyDescent="0.25">
      <c r="A1798" t="str">
        <f t="shared" si="38"/>
        <v>80. Beveiligings- en opsporingsdiensten</v>
      </c>
      <c r="B1798" s="275">
        <v>80</v>
      </c>
      <c r="C1798" s="5" t="s">
        <v>8</v>
      </c>
      <c r="D1798" s="70">
        <v>31</v>
      </c>
      <c r="E1798" s="70">
        <v>43</v>
      </c>
      <c r="F1798" s="70">
        <v>51</v>
      </c>
      <c r="G1798" s="70">
        <v>35</v>
      </c>
      <c r="H1798" s="70">
        <v>38</v>
      </c>
      <c r="I1798" s="70">
        <v>41</v>
      </c>
      <c r="J1798" s="70">
        <v>56</v>
      </c>
      <c r="K1798" s="69">
        <v>30</v>
      </c>
      <c r="L1798" s="69">
        <v>37</v>
      </c>
      <c r="M1798" s="265">
        <v>43.099447462698507</v>
      </c>
      <c r="N1798" s="70">
        <v>45.102965319168455</v>
      </c>
      <c r="O1798" s="70">
        <v>46.560570565776857</v>
      </c>
      <c r="P1798" s="70">
        <v>48.39719566755668</v>
      </c>
      <c r="Q1798" s="70">
        <v>50.305263096313801</v>
      </c>
      <c r="R1798" s="70">
        <v>52.259878667596027</v>
      </c>
      <c r="S1798" s="70">
        <v>54.062327263154799</v>
      </c>
      <c r="T1798" s="265">
        <v>55.2750008491846</v>
      </c>
      <c r="U1798" s="70">
        <v>44.735886036064535</v>
      </c>
      <c r="V1798" s="70">
        <v>45.805770085938413</v>
      </c>
      <c r="W1798" s="70">
        <v>47.22511677069712</v>
      </c>
      <c r="X1798" s="70">
        <v>48.687470873924731</v>
      </c>
      <c r="Y1798" s="70">
        <v>50.167578074226768</v>
      </c>
      <c r="Z1798" s="70">
        <v>51.475482123251538</v>
      </c>
      <c r="AA1798" s="70">
        <v>52.201789530691428</v>
      </c>
      <c r="BJ1798" s="275"/>
    </row>
    <row r="1799" spans="1:62" x14ac:dyDescent="0.25">
      <c r="A1799" t="str">
        <f t="shared" si="38"/>
        <v>80. Beveiligings- en opsporingsdiensten</v>
      </c>
      <c r="B1799" s="275">
        <v>80</v>
      </c>
      <c r="C1799" s="5" t="s">
        <v>9</v>
      </c>
      <c r="D1799" s="70">
        <v>914</v>
      </c>
      <c r="E1799" s="70">
        <v>1061</v>
      </c>
      <c r="F1799" s="70">
        <v>1271</v>
      </c>
      <c r="G1799" s="70">
        <v>1305</v>
      </c>
      <c r="H1799" s="70">
        <v>1306</v>
      </c>
      <c r="I1799" s="70">
        <v>1357</v>
      </c>
      <c r="J1799" s="70">
        <v>1339</v>
      </c>
      <c r="K1799" s="69">
        <v>1260</v>
      </c>
      <c r="L1799" s="69">
        <v>1222</v>
      </c>
      <c r="M1799" s="265">
        <v>1313.8187921294975</v>
      </c>
      <c r="N1799" s="70">
        <v>1374.8928792735464</v>
      </c>
      <c r="O1799" s="70">
        <v>1419.3256800921206</v>
      </c>
      <c r="P1799" s="70">
        <v>1475.3123043963758</v>
      </c>
      <c r="Q1799" s="70">
        <v>1533.4767355464719</v>
      </c>
      <c r="R1799" s="70">
        <v>1593.0601135274092</v>
      </c>
      <c r="S1799" s="70">
        <v>1648.0049208533517</v>
      </c>
      <c r="T1799" s="265">
        <v>1684.9713656650611</v>
      </c>
      <c r="U1799" s="70">
        <v>1363.7030453258899</v>
      </c>
      <c r="V1799" s="70">
        <v>1396.3167759622388</v>
      </c>
      <c r="W1799" s="70">
        <v>1439.5833247642065</v>
      </c>
      <c r="X1799" s="70">
        <v>1484.1608869993356</v>
      </c>
      <c r="Y1799" s="70">
        <v>1529.2796244450067</v>
      </c>
      <c r="Z1799" s="70">
        <v>1569.1490199725986</v>
      </c>
      <c r="AA1799" s="70">
        <v>1591.289357655193</v>
      </c>
      <c r="BJ1799" s="275"/>
    </row>
    <row r="1800" spans="1:62" x14ac:dyDescent="0.25">
      <c r="A1800" t="str">
        <f t="shared" si="38"/>
        <v>80. Beveiligings- en opsporingsdiensten</v>
      </c>
      <c r="B1800" s="275">
        <v>80</v>
      </c>
      <c r="C1800" s="5" t="s">
        <v>10</v>
      </c>
      <c r="D1800" s="70">
        <v>976</v>
      </c>
      <c r="E1800" s="70">
        <v>1099</v>
      </c>
      <c r="F1800" s="70">
        <v>1271</v>
      </c>
      <c r="G1800" s="70">
        <v>1324</v>
      </c>
      <c r="H1800" s="70">
        <v>1404</v>
      </c>
      <c r="I1800" s="70">
        <v>1533</v>
      </c>
      <c r="J1800" s="70">
        <v>1534</v>
      </c>
      <c r="K1800" s="69">
        <v>1590</v>
      </c>
      <c r="L1800" s="69">
        <v>1520</v>
      </c>
      <c r="M1800" s="265">
        <v>1458.5948366450814</v>
      </c>
      <c r="N1800" s="70">
        <v>1526.3989727213611</v>
      </c>
      <c r="O1800" s="70">
        <v>1575.7280386777136</v>
      </c>
      <c r="P1800" s="70">
        <v>1637.8840997879474</v>
      </c>
      <c r="Q1800" s="70">
        <v>1702.4579508092274</v>
      </c>
      <c r="R1800" s="70">
        <v>1768.6071092727043</v>
      </c>
      <c r="S1800" s="70">
        <v>1829.6065505549989</v>
      </c>
      <c r="T1800" s="265">
        <v>1870.6465066391177</v>
      </c>
      <c r="U1800" s="70">
        <v>1513.9760768724493</v>
      </c>
      <c r="V1800" s="70">
        <v>1550.1836721625182</v>
      </c>
      <c r="W1800" s="70">
        <v>1598.2179711541726</v>
      </c>
      <c r="X1800" s="70">
        <v>1647.707750487436</v>
      </c>
      <c r="Y1800" s="70">
        <v>1697.7983397440667</v>
      </c>
      <c r="Z1800" s="70">
        <v>1742.0611367181066</v>
      </c>
      <c r="AA1800" s="70">
        <v>1766.641225250002</v>
      </c>
      <c r="BJ1800" s="275"/>
    </row>
    <row r="1801" spans="1:62" x14ac:dyDescent="0.25">
      <c r="A1801" t="str">
        <f t="shared" si="38"/>
        <v>80. Beveiligings- en opsporingsdiensten</v>
      </c>
      <c r="B1801" s="275">
        <v>80</v>
      </c>
      <c r="C1801" s="5" t="s">
        <v>11</v>
      </c>
      <c r="D1801" s="70">
        <v>1024</v>
      </c>
      <c r="E1801" s="70">
        <v>1078</v>
      </c>
      <c r="F1801" s="70">
        <v>1117</v>
      </c>
      <c r="G1801" s="70">
        <v>1087</v>
      </c>
      <c r="H1801" s="70">
        <v>1020</v>
      </c>
      <c r="I1801" s="70">
        <v>1075</v>
      </c>
      <c r="J1801" s="70">
        <v>1096</v>
      </c>
      <c r="K1801" s="69">
        <v>1143</v>
      </c>
      <c r="L1801" s="69">
        <v>1154</v>
      </c>
      <c r="M1801" s="265">
        <v>1238.7868758559996</v>
      </c>
      <c r="N1801" s="70">
        <v>1295.1029479018866</v>
      </c>
      <c r="O1801" s="70">
        <v>1330.5410514960395</v>
      </c>
      <c r="P1801" s="70">
        <v>1364.7419795073129</v>
      </c>
      <c r="Q1801" s="70">
        <v>1387.3223561261671</v>
      </c>
      <c r="R1801" s="70">
        <v>1421.4527114756174</v>
      </c>
      <c r="S1801" s="70">
        <v>1477.2188940387005</v>
      </c>
      <c r="T1801" s="265">
        <v>1531.7705177269206</v>
      </c>
      <c r="U1801" s="70">
        <v>1284.5624998781852</v>
      </c>
      <c r="V1801" s="70">
        <v>1308.9714484626074</v>
      </c>
      <c r="W1801" s="70">
        <v>1331.6907819787091</v>
      </c>
      <c r="X1801" s="70">
        <v>1342.7067596747513</v>
      </c>
      <c r="Y1801" s="70">
        <v>1364.5427754502423</v>
      </c>
      <c r="Z1801" s="70">
        <v>1406.5349869620306</v>
      </c>
      <c r="AA1801" s="70">
        <v>1446.606258656956</v>
      </c>
      <c r="BJ1801" s="275"/>
    </row>
    <row r="1802" spans="1:62" x14ac:dyDescent="0.25">
      <c r="A1802" t="str">
        <f t="shared" si="38"/>
        <v>80. Beveiligings- en opsporingsdiensten</v>
      </c>
      <c r="B1802" s="275">
        <v>80</v>
      </c>
      <c r="C1802" s="5" t="s">
        <v>12</v>
      </c>
      <c r="D1802" s="70">
        <v>947</v>
      </c>
      <c r="E1802" s="70">
        <v>995</v>
      </c>
      <c r="F1802" s="70">
        <v>1057</v>
      </c>
      <c r="G1802" s="70">
        <v>1060</v>
      </c>
      <c r="H1802" s="70">
        <v>1025</v>
      </c>
      <c r="I1802" s="70">
        <v>1068</v>
      </c>
      <c r="J1802" s="70">
        <v>1050</v>
      </c>
      <c r="K1802" s="69">
        <v>1014</v>
      </c>
      <c r="L1802" s="69">
        <v>965</v>
      </c>
      <c r="M1802" s="265">
        <v>947.77660413439708</v>
      </c>
      <c r="N1802" s="70">
        <v>958.46938929465045</v>
      </c>
      <c r="O1802" s="70">
        <v>988.87611958996081</v>
      </c>
      <c r="P1802" s="70">
        <v>1049.6475488830426</v>
      </c>
      <c r="Q1802" s="70">
        <v>1134.5748276337449</v>
      </c>
      <c r="R1802" s="70">
        <v>1217.934494063489</v>
      </c>
      <c r="S1802" s="70">
        <v>1273.3026030188369</v>
      </c>
      <c r="T1802" s="265">
        <v>1308.1441803819246</v>
      </c>
      <c r="U1802" s="70">
        <v>950.66869916686119</v>
      </c>
      <c r="V1802" s="70">
        <v>972.8452986507549</v>
      </c>
      <c r="W1802" s="70">
        <v>1024.2272797080063</v>
      </c>
      <c r="X1802" s="70">
        <v>1098.0874658968617</v>
      </c>
      <c r="Y1802" s="70">
        <v>1169.1727072093231</v>
      </c>
      <c r="Z1802" s="70">
        <v>1212.375950079678</v>
      </c>
      <c r="AA1802" s="70">
        <v>1235.4132271551737</v>
      </c>
      <c r="BJ1802" s="275"/>
    </row>
    <row r="1803" spans="1:62" x14ac:dyDescent="0.25">
      <c r="A1803" t="str">
        <f t="shared" si="38"/>
        <v>80. Beveiligings- en opsporingsdiensten</v>
      </c>
      <c r="B1803" s="275">
        <v>80</v>
      </c>
      <c r="C1803" s="5" t="s">
        <v>13</v>
      </c>
      <c r="D1803" s="70">
        <v>947</v>
      </c>
      <c r="E1803" s="70">
        <v>956</v>
      </c>
      <c r="F1803" s="70">
        <v>950</v>
      </c>
      <c r="G1803" s="70">
        <v>937</v>
      </c>
      <c r="H1803" s="70">
        <v>945</v>
      </c>
      <c r="I1803" s="70">
        <v>962</v>
      </c>
      <c r="J1803" s="70">
        <v>989</v>
      </c>
      <c r="K1803" s="69">
        <v>1030</v>
      </c>
      <c r="L1803" s="69">
        <v>999</v>
      </c>
      <c r="M1803" s="265">
        <v>997.60713011412349</v>
      </c>
      <c r="N1803" s="70">
        <v>992.23929523871072</v>
      </c>
      <c r="O1803" s="70">
        <v>997.78491346014061</v>
      </c>
      <c r="P1803" s="70">
        <v>968.75365883754489</v>
      </c>
      <c r="Q1803" s="70">
        <v>948.75624667813167</v>
      </c>
      <c r="R1803" s="70">
        <v>931.82277059885598</v>
      </c>
      <c r="S1803" s="70">
        <v>942.33556512235612</v>
      </c>
      <c r="T1803" s="265">
        <v>972.23046181534346</v>
      </c>
      <c r="U1803" s="70">
        <v>984.16376214268848</v>
      </c>
      <c r="V1803" s="70">
        <v>981.60967071067159</v>
      </c>
      <c r="W1803" s="70">
        <v>945.29247055757742</v>
      </c>
      <c r="X1803" s="70">
        <v>918.24471801600657</v>
      </c>
      <c r="Y1803" s="70">
        <v>894.51588459860545</v>
      </c>
      <c r="Z1803" s="70">
        <v>897.24545708965729</v>
      </c>
      <c r="AA1803" s="70">
        <v>918.17583289571712</v>
      </c>
      <c r="BJ1803" s="275"/>
    </row>
    <row r="1804" spans="1:62" x14ac:dyDescent="0.25">
      <c r="A1804" t="str">
        <f t="shared" si="38"/>
        <v>80. Beveiligings- en opsporingsdiensten</v>
      </c>
      <c r="B1804" s="275">
        <v>80</v>
      </c>
      <c r="C1804" s="5" t="s">
        <v>14</v>
      </c>
      <c r="D1804" s="70">
        <v>920</v>
      </c>
      <c r="E1804" s="70">
        <v>958</v>
      </c>
      <c r="F1804" s="70">
        <v>994</v>
      </c>
      <c r="G1804" s="70">
        <v>954</v>
      </c>
      <c r="H1804" s="70">
        <v>962</v>
      </c>
      <c r="I1804" s="70">
        <v>988</v>
      </c>
      <c r="J1804" s="70">
        <v>973</v>
      </c>
      <c r="K1804" s="69">
        <v>948</v>
      </c>
      <c r="L1804" s="69">
        <v>914</v>
      </c>
      <c r="M1804" s="265">
        <v>911.89862542899414</v>
      </c>
      <c r="N1804" s="70">
        <v>893.90927498982956</v>
      </c>
      <c r="O1804" s="70">
        <v>915.62603665737117</v>
      </c>
      <c r="P1804" s="70">
        <v>959.87506114962446</v>
      </c>
      <c r="Q1804" s="70">
        <v>982.18392790824203</v>
      </c>
      <c r="R1804" s="70">
        <v>980.81450406882732</v>
      </c>
      <c r="S1804" s="70">
        <v>975.53702544791065</v>
      </c>
      <c r="T1804" s="265">
        <v>980.98929480467086</v>
      </c>
      <c r="U1804" s="70">
        <v>886.63401994836795</v>
      </c>
      <c r="V1804" s="70">
        <v>900.78268393588417</v>
      </c>
      <c r="W1804" s="70">
        <v>936.62889394350589</v>
      </c>
      <c r="X1804" s="70">
        <v>950.59738165594877</v>
      </c>
      <c r="Y1804" s="70">
        <v>941.54616244290639</v>
      </c>
      <c r="Z1804" s="70">
        <v>928.85825039644317</v>
      </c>
      <c r="AA1804" s="70">
        <v>926.44768724612902</v>
      </c>
      <c r="BJ1804" s="275"/>
    </row>
    <row r="1805" spans="1:62" x14ac:dyDescent="0.25">
      <c r="A1805" t="str">
        <f t="shared" si="38"/>
        <v>80. Beveiligings- en opsporingsdiensten</v>
      </c>
      <c r="B1805" s="275">
        <v>80</v>
      </c>
      <c r="C1805" s="5" t="s">
        <v>15</v>
      </c>
      <c r="D1805" s="70">
        <v>951</v>
      </c>
      <c r="E1805" s="70">
        <v>991</v>
      </c>
      <c r="F1805" s="70">
        <v>980</v>
      </c>
      <c r="G1805" s="70">
        <v>990</v>
      </c>
      <c r="H1805" s="70">
        <v>975</v>
      </c>
      <c r="I1805" s="70">
        <v>968</v>
      </c>
      <c r="J1805" s="70">
        <v>1011</v>
      </c>
      <c r="K1805" s="69">
        <v>1041</v>
      </c>
      <c r="L1805" s="69">
        <v>1003</v>
      </c>
      <c r="M1805" s="265">
        <v>997.5722199739181</v>
      </c>
      <c r="N1805" s="70">
        <v>1018.3440158704424</v>
      </c>
      <c r="O1805" s="70">
        <v>965.48454069521631</v>
      </c>
      <c r="P1805" s="70">
        <v>929.02447933636336</v>
      </c>
      <c r="Q1805" s="70">
        <v>909.74455281647056</v>
      </c>
      <c r="R1805" s="70">
        <v>907.36613227342923</v>
      </c>
      <c r="S1805" s="70">
        <v>889.09367117262866</v>
      </c>
      <c r="T1805" s="265">
        <v>910.68198210477726</v>
      </c>
      <c r="U1805" s="70">
        <v>1010.0560244123744</v>
      </c>
      <c r="V1805" s="70">
        <v>949.83292419357167</v>
      </c>
      <c r="W1805" s="70">
        <v>906.52544872360329</v>
      </c>
      <c r="X1805" s="70">
        <v>880.48762081137465</v>
      </c>
      <c r="Y1805" s="70">
        <v>871.03840351932524</v>
      </c>
      <c r="Z1805" s="70">
        <v>846.55115111061923</v>
      </c>
      <c r="AA1805" s="70">
        <v>860.04936099295969</v>
      </c>
      <c r="BJ1805" s="275"/>
    </row>
    <row r="1806" spans="1:62" x14ac:dyDescent="0.25">
      <c r="A1806" t="str">
        <f t="shared" si="38"/>
        <v>80. Beveiligings- en opsporingsdiensten</v>
      </c>
      <c r="B1806" s="275">
        <v>80</v>
      </c>
      <c r="C1806" s="5" t="s">
        <v>16</v>
      </c>
      <c r="D1806" s="70">
        <v>702</v>
      </c>
      <c r="E1806" s="70">
        <v>751</v>
      </c>
      <c r="F1806" s="70">
        <v>767</v>
      </c>
      <c r="G1806" s="70">
        <v>829</v>
      </c>
      <c r="H1806" s="70">
        <v>876</v>
      </c>
      <c r="I1806" s="70">
        <v>929</v>
      </c>
      <c r="J1806" s="70">
        <v>937</v>
      </c>
      <c r="K1806" s="69">
        <v>959</v>
      </c>
      <c r="L1806" s="69">
        <v>950</v>
      </c>
      <c r="M1806" s="265">
        <v>962.79413126916734</v>
      </c>
      <c r="N1806" s="70">
        <v>933.28965456725382</v>
      </c>
      <c r="O1806" s="70">
        <v>959.48065454453354</v>
      </c>
      <c r="P1806" s="70">
        <v>978.85459662060009</v>
      </c>
      <c r="Q1806" s="70">
        <v>968.92050357397306</v>
      </c>
      <c r="R1806" s="70">
        <v>963.63855935888591</v>
      </c>
      <c r="S1806" s="70">
        <v>983.35596939137963</v>
      </c>
      <c r="T1806" s="265">
        <v>932.30612351714126</v>
      </c>
      <c r="U1806" s="70">
        <v>925.69389462325773</v>
      </c>
      <c r="V1806" s="70">
        <v>943.92636795299006</v>
      </c>
      <c r="W1806" s="70">
        <v>955.14878474518002</v>
      </c>
      <c r="X1806" s="70">
        <v>937.76050244657347</v>
      </c>
      <c r="Y1806" s="70">
        <v>925.05788177322916</v>
      </c>
      <c r="Z1806" s="70">
        <v>936.30306325523111</v>
      </c>
      <c r="AA1806" s="70">
        <v>880.4712309422714</v>
      </c>
      <c r="BJ1806" s="275"/>
    </row>
    <row r="1807" spans="1:62" x14ac:dyDescent="0.25">
      <c r="A1807" t="str">
        <f t="shared" si="38"/>
        <v>80. Beveiligings- en opsporingsdiensten</v>
      </c>
      <c r="B1807" s="275">
        <v>80</v>
      </c>
      <c r="C1807" s="5" t="s">
        <v>17</v>
      </c>
      <c r="D1807" s="70">
        <v>304</v>
      </c>
      <c r="E1807" s="70">
        <v>345</v>
      </c>
      <c r="F1807" s="70">
        <v>367</v>
      </c>
      <c r="G1807" s="70">
        <v>393</v>
      </c>
      <c r="H1807" s="70">
        <v>384</v>
      </c>
      <c r="I1807" s="70">
        <v>399</v>
      </c>
      <c r="J1807" s="70">
        <v>441</v>
      </c>
      <c r="K1807" s="69">
        <v>449</v>
      </c>
      <c r="L1807" s="69">
        <v>486</v>
      </c>
      <c r="M1807" s="265">
        <v>505.68463163400349</v>
      </c>
      <c r="N1807" s="70">
        <v>540.82936656585423</v>
      </c>
      <c r="O1807" s="70">
        <v>561.59949162131443</v>
      </c>
      <c r="P1807" s="70">
        <v>551.86566300981428</v>
      </c>
      <c r="Q1807" s="70">
        <v>553.44643047729062</v>
      </c>
      <c r="R1807" s="70">
        <v>561.160915947474</v>
      </c>
      <c r="S1807" s="70">
        <v>544.92255091036157</v>
      </c>
      <c r="T1807" s="265">
        <v>567.01524669741877</v>
      </c>
      <c r="U1807" s="70">
        <v>536.42772124706789</v>
      </c>
      <c r="V1807" s="70">
        <v>552.49531698166061</v>
      </c>
      <c r="W1807" s="70">
        <v>538.50063041663816</v>
      </c>
      <c r="X1807" s="70">
        <v>535.64786874388096</v>
      </c>
      <c r="Y1807" s="70">
        <v>538.69401882969453</v>
      </c>
      <c r="Z1807" s="70">
        <v>518.84838200555976</v>
      </c>
      <c r="AA1807" s="70">
        <v>535.49000658637522</v>
      </c>
      <c r="BJ1807" s="275"/>
    </row>
    <row r="1808" spans="1:62" x14ac:dyDescent="0.25">
      <c r="A1808" t="str">
        <f t="shared" si="38"/>
        <v>80. Beveiligings- en opsporingsdiensten</v>
      </c>
      <c r="B1808" s="275">
        <v>80</v>
      </c>
      <c r="C1808" s="5" t="s">
        <v>156</v>
      </c>
      <c r="D1808" s="70">
        <v>40</v>
      </c>
      <c r="E1808" s="70">
        <v>41</v>
      </c>
      <c r="F1808" s="70">
        <v>43</v>
      </c>
      <c r="G1808" s="70">
        <v>45</v>
      </c>
      <c r="H1808" s="70">
        <v>63</v>
      </c>
      <c r="I1808" s="70">
        <v>68</v>
      </c>
      <c r="J1808" s="70">
        <v>68</v>
      </c>
      <c r="K1808" s="69">
        <v>73</v>
      </c>
      <c r="L1808" s="69">
        <v>71</v>
      </c>
      <c r="M1808" s="265">
        <v>79.121086595516445</v>
      </c>
      <c r="N1808" s="70">
        <v>88.811585201272038</v>
      </c>
      <c r="O1808" s="70">
        <v>121.71083651927255</v>
      </c>
      <c r="P1808" s="70">
        <v>138.48505426994703</v>
      </c>
      <c r="Q1808" s="70">
        <v>156.67950178977696</v>
      </c>
      <c r="R1808" s="70">
        <v>159.78991592505986</v>
      </c>
      <c r="S1808" s="70">
        <v>175.62962857116423</v>
      </c>
      <c r="T1808" s="265">
        <v>219.43954505479186</v>
      </c>
      <c r="U1808" s="70">
        <v>88.088774787448884</v>
      </c>
      <c r="V1808" s="70">
        <v>119.73776366621341</v>
      </c>
      <c r="W1808" s="70">
        <v>135.13123578105751</v>
      </c>
      <c r="X1808" s="70">
        <v>151.64076699739553</v>
      </c>
      <c r="Y1808" s="70">
        <v>153.39249319028954</v>
      </c>
      <c r="Z1808" s="70">
        <v>167.22587175764704</v>
      </c>
      <c r="AA1808" s="70">
        <v>207.2390188996246</v>
      </c>
      <c r="BJ1808" s="275"/>
    </row>
    <row r="1809" spans="1:62" x14ac:dyDescent="0.25">
      <c r="A1809" t="str">
        <f t="shared" si="38"/>
        <v>80. Beveiligings- en opsporingsdiensten</v>
      </c>
      <c r="B1809" s="275">
        <v>80</v>
      </c>
      <c r="C1809" s="5" t="s">
        <v>6</v>
      </c>
      <c r="D1809" s="70">
        <v>1046</v>
      </c>
      <c r="E1809" s="70">
        <v>1137</v>
      </c>
      <c r="F1809" s="70">
        <v>1177</v>
      </c>
      <c r="G1809" s="70">
        <v>1267</v>
      </c>
      <c r="H1809" s="70">
        <v>1323</v>
      </c>
      <c r="I1809" s="70">
        <v>1396</v>
      </c>
      <c r="J1809" s="70">
        <v>1446</v>
      </c>
      <c r="K1809" s="69">
        <v>1481</v>
      </c>
      <c r="L1809" s="69">
        <v>1507</v>
      </c>
      <c r="M1809" s="265">
        <v>1547.5998494986873</v>
      </c>
      <c r="N1809" s="70">
        <v>1562.9306063343802</v>
      </c>
      <c r="O1809" s="70">
        <v>1642.7909826851205</v>
      </c>
      <c r="P1809" s="70">
        <v>1669.2053139003615</v>
      </c>
      <c r="Q1809" s="70">
        <v>1679.0464358410409</v>
      </c>
      <c r="R1809" s="70">
        <v>1684.5893912314198</v>
      </c>
      <c r="S1809" s="70">
        <v>1703.9081488729053</v>
      </c>
      <c r="T1809" s="265">
        <v>1718.7609152693517</v>
      </c>
      <c r="U1809" s="70">
        <v>1550.2103906577745</v>
      </c>
      <c r="V1809" s="70">
        <v>1616.1594486008642</v>
      </c>
      <c r="W1809" s="70">
        <v>1628.7806509428756</v>
      </c>
      <c r="X1809" s="70">
        <v>1625.0491381878501</v>
      </c>
      <c r="Y1809" s="70">
        <v>1617.1443937932133</v>
      </c>
      <c r="Z1809" s="70">
        <v>1622.3773170184377</v>
      </c>
      <c r="AA1809" s="70">
        <v>1623.2002564282711</v>
      </c>
      <c r="BJ1809" s="275"/>
    </row>
    <row r="1810" spans="1:62" x14ac:dyDescent="0.25">
      <c r="A1810" t="str">
        <f t="shared" si="38"/>
        <v>80. Beveiligings- en opsporingsdiensten</v>
      </c>
      <c r="B1810" s="275">
        <v>80</v>
      </c>
      <c r="C1810" s="5" t="s">
        <v>157</v>
      </c>
      <c r="D1810" s="267">
        <v>1.0085215497983759</v>
      </c>
      <c r="E1810" s="266"/>
      <c r="F1810" s="266"/>
      <c r="G1810" s="266"/>
      <c r="H1810" s="266"/>
      <c r="I1810" s="266"/>
      <c r="J1810" s="266"/>
      <c r="K1810" s="334"/>
      <c r="L1810" s="334"/>
      <c r="M1810" s="269"/>
      <c r="N1810" s="266"/>
      <c r="O1810" s="266"/>
      <c r="P1810" s="266"/>
      <c r="Q1810" s="266"/>
      <c r="R1810" s="266"/>
      <c r="S1810" s="266"/>
      <c r="T1810" s="269"/>
      <c r="U1810" s="266"/>
      <c r="V1810" s="266"/>
      <c r="W1810" s="266"/>
      <c r="X1810" s="266"/>
      <c r="Y1810" s="266"/>
      <c r="Z1810" s="266"/>
      <c r="AA1810" s="266"/>
      <c r="BJ1810" s="275"/>
    </row>
    <row r="1811" spans="1:62" x14ac:dyDescent="0.25">
      <c r="A1811" t="str">
        <f t="shared" si="38"/>
        <v>80. Beveiligings- en opsporingsdiensten</v>
      </c>
      <c r="B1811" s="275">
        <v>80</v>
      </c>
      <c r="C1811" s="5" t="s">
        <v>158</v>
      </c>
      <c r="D1811" s="266"/>
      <c r="E1811" s="267">
        <v>-3.1969240572704782E-2</v>
      </c>
      <c r="F1811" s="267">
        <v>-2.880005703156463E-2</v>
      </c>
      <c r="G1811" s="267">
        <v>-8.700324981958385E-4</v>
      </c>
      <c r="H1811" s="267">
        <v>2.0841926913522935E-3</v>
      </c>
      <c r="I1811" s="267">
        <v>-1.7410707652490198E-2</v>
      </c>
      <c r="J1811" s="267">
        <v>-1.3847300006841756E-3</v>
      </c>
      <c r="K1811" s="333">
        <v>1.9961867382441989E-3</v>
      </c>
      <c r="L1811" s="333">
        <v>1.5585090721773665E-2</v>
      </c>
      <c r="M1811" s="268">
        <v>-3.0214041182669016E-3</v>
      </c>
      <c r="N1811" s="267">
        <v>-6.8760251703133823E-3</v>
      </c>
      <c r="O1811" s="267">
        <v>-6.8760251703137154E-3</v>
      </c>
      <c r="P1811" s="267">
        <v>-6.8760251703132713E-3</v>
      </c>
      <c r="Q1811" s="267">
        <v>-6.8760251703130493E-3</v>
      </c>
      <c r="R1811" s="267">
        <v>-6.8760251703133823E-3</v>
      </c>
      <c r="S1811" s="267">
        <v>-6.8760251703132713E-3</v>
      </c>
      <c r="T1811" s="268">
        <v>-6.8760251703132713E-3</v>
      </c>
      <c r="U1811" s="267">
        <v>-2.7160385971520817E-3</v>
      </c>
      <c r="V1811" s="267">
        <v>-2.7160385971520817E-3</v>
      </c>
      <c r="W1811" s="267">
        <v>-2.7160385971516376E-3</v>
      </c>
      <c r="X1811" s="267">
        <v>-2.7160385971523038E-3</v>
      </c>
      <c r="Y1811" s="267">
        <v>-2.7160385971513046E-3</v>
      </c>
      <c r="Z1811" s="267">
        <v>-2.7160385971520817E-3</v>
      </c>
      <c r="AA1811" s="267">
        <v>-2.7160385971517487E-3</v>
      </c>
      <c r="BJ1811" s="275"/>
    </row>
    <row r="1812" spans="1:62" x14ac:dyDescent="0.25">
      <c r="A1812" t="str">
        <f t="shared" si="38"/>
        <v>80. Beveiligings- en opsporingsdiensten</v>
      </c>
      <c r="B1812" s="275">
        <v>80</v>
      </c>
      <c r="C1812" s="5" t="s">
        <v>159</v>
      </c>
      <c r="D1812" s="270"/>
      <c r="E1812" s="70">
        <v>14.085867728922185</v>
      </c>
      <c r="F1812" s="70">
        <v>19.674736580773992</v>
      </c>
      <c r="G1812" s="70">
        <v>24.759583940026776</v>
      </c>
      <c r="H1812" s="70">
        <v>17.095269213025109</v>
      </c>
      <c r="I1812" s="70">
        <v>17.819771789646961</v>
      </c>
      <c r="J1812" s="70">
        <v>19.883660962027349</v>
      </c>
      <c r="K1812" s="69">
        <v>27.347502407466123</v>
      </c>
      <c r="L1812" s="69">
        <v>15.058114837791306</v>
      </c>
      <c r="M1812" s="265">
        <v>17.883234657527776</v>
      </c>
      <c r="N1812" s="70">
        <v>20.66515262694432</v>
      </c>
      <c r="O1812" s="70">
        <v>21.625791445587932</v>
      </c>
      <c r="P1812" s="70">
        <v>22.324678244938848</v>
      </c>
      <c r="Q1812" s="70">
        <v>23.205295985563158</v>
      </c>
      <c r="R1812" s="70">
        <v>24.120168610598377</v>
      </c>
      <c r="S1812" s="70">
        <v>25.05735995493076</v>
      </c>
      <c r="T1812" s="265">
        <v>25.921590879507708</v>
      </c>
      <c r="U1812" s="70">
        <v>20.844445749699819</v>
      </c>
      <c r="V1812" s="70">
        <v>21.6358864078374</v>
      </c>
      <c r="W1812" s="70">
        <v>22.153320884355161</v>
      </c>
      <c r="X1812" s="70">
        <v>22.839768082920138</v>
      </c>
      <c r="Y1812" s="70">
        <v>23.547015218697513</v>
      </c>
      <c r="Z1812" s="70">
        <v>24.262848391898537</v>
      </c>
      <c r="AA1812" s="70">
        <v>24.895397916328179</v>
      </c>
      <c r="BJ1812" s="275"/>
    </row>
    <row r="1813" spans="1:62" x14ac:dyDescent="0.25">
      <c r="A1813" t="str">
        <f t="shared" si="38"/>
        <v>80. Beveiligings- en opsporingsdiensten</v>
      </c>
      <c r="B1813" s="275">
        <v>80</v>
      </c>
      <c r="C1813" s="5" t="s">
        <v>160</v>
      </c>
      <c r="D1813" s="270"/>
      <c r="E1813" s="70">
        <v>260.57430617349883</v>
      </c>
      <c r="F1813" s="70">
        <v>305.84536899982174</v>
      </c>
      <c r="G1813" s="70">
        <v>401.87932885276325</v>
      </c>
      <c r="H1813" s="70">
        <v>416.48510191552003</v>
      </c>
      <c r="I1813" s="70">
        <v>391.34390773842767</v>
      </c>
      <c r="J1813" s="70">
        <v>428.37334876465417</v>
      </c>
      <c r="K1813" s="69">
        <v>427.21821479114948</v>
      </c>
      <c r="L1813" s="69">
        <v>419.13467819538477</v>
      </c>
      <c r="M1813" s="265">
        <v>383.75697184099442</v>
      </c>
      <c r="N1813" s="70">
        <v>407.52747864738552</v>
      </c>
      <c r="O1813" s="70">
        <v>426.47177210216444</v>
      </c>
      <c r="P1813" s="70">
        <v>440.25418060119819</v>
      </c>
      <c r="Q1813" s="70">
        <v>457.62041708477796</v>
      </c>
      <c r="R1813" s="70">
        <v>475.66217757378541</v>
      </c>
      <c r="S1813" s="70">
        <v>494.14407472986778</v>
      </c>
      <c r="T1813" s="265">
        <v>511.1871547409358</v>
      </c>
      <c r="U1813" s="70">
        <v>412.99294718221125</v>
      </c>
      <c r="V1813" s="70">
        <v>428.67383473609476</v>
      </c>
      <c r="W1813" s="70">
        <v>438.92581226511288</v>
      </c>
      <c r="X1813" s="70">
        <v>452.52645461485719</v>
      </c>
      <c r="Y1813" s="70">
        <v>466.53920805998507</v>
      </c>
      <c r="Z1813" s="70">
        <v>480.72207746515181</v>
      </c>
      <c r="AA1813" s="70">
        <v>493.2548401718152</v>
      </c>
      <c r="BJ1813" s="275"/>
    </row>
    <row r="1814" spans="1:62" x14ac:dyDescent="0.25">
      <c r="A1814" t="str">
        <f t="shared" si="38"/>
        <v>80. Beveiligings- en opsporingsdiensten</v>
      </c>
      <c r="B1814" s="275">
        <v>80</v>
      </c>
      <c r="C1814" s="5" t="s">
        <v>161</v>
      </c>
      <c r="D1814" s="270"/>
      <c r="E1814" s="70">
        <v>185.97838180116347</v>
      </c>
      <c r="F1814" s="70">
        <v>212.89916385871985</v>
      </c>
      <c r="G1814" s="70">
        <v>281.71820336974878</v>
      </c>
      <c r="H1814" s="70">
        <v>297.37709144564889</v>
      </c>
      <c r="I1814" s="70">
        <v>287.97465567985171</v>
      </c>
      <c r="J1814" s="70">
        <v>339.00168923680883</v>
      </c>
      <c r="K1814" s="69">
        <v>344.40915164559487</v>
      </c>
      <c r="L1814" s="69">
        <v>378.58846366790306</v>
      </c>
      <c r="M1814" s="265">
        <v>333.63917487157397</v>
      </c>
      <c r="N1814" s="70">
        <v>314.53844448507942</v>
      </c>
      <c r="O1814" s="70">
        <v>329.16005629617104</v>
      </c>
      <c r="P1814" s="70">
        <v>339.79761463931044</v>
      </c>
      <c r="Q1814" s="70">
        <v>353.20124825006775</v>
      </c>
      <c r="R1814" s="70">
        <v>367.12626576991664</v>
      </c>
      <c r="S1814" s="70">
        <v>381.39099020494638</v>
      </c>
      <c r="T1814" s="265">
        <v>394.54520472247697</v>
      </c>
      <c r="U1814" s="70">
        <v>320.60617942120535</v>
      </c>
      <c r="V1814" s="70">
        <v>332.7792431088186</v>
      </c>
      <c r="W1814" s="70">
        <v>340.7378471709855</v>
      </c>
      <c r="X1814" s="70">
        <v>351.29601774308929</v>
      </c>
      <c r="Y1814" s="70">
        <v>362.17410991358787</v>
      </c>
      <c r="Z1814" s="70">
        <v>373.18426300274973</v>
      </c>
      <c r="AA1814" s="70">
        <v>382.91343924266079</v>
      </c>
      <c r="BJ1814" s="275"/>
    </row>
    <row r="1815" spans="1:62" x14ac:dyDescent="0.25">
      <c r="A1815" t="str">
        <f t="shared" si="38"/>
        <v>80. Beveiligings- en opsporingsdiensten</v>
      </c>
      <c r="B1815" s="275">
        <v>80</v>
      </c>
      <c r="C1815" s="5" t="s">
        <v>162</v>
      </c>
      <c r="D1815" s="270"/>
      <c r="E1815" s="70">
        <v>166.71123512635177</v>
      </c>
      <c r="F1815" s="70">
        <v>178.91902777356705</v>
      </c>
      <c r="G1815" s="70">
        <v>216.5898170170145</v>
      </c>
      <c r="H1815" s="70">
        <v>213.9839653392257</v>
      </c>
      <c r="I1815" s="70">
        <v>180.90972294275832</v>
      </c>
      <c r="J1815" s="70">
        <v>207.8925849594809</v>
      </c>
      <c r="K1815" s="69">
        <v>215.65922717897345</v>
      </c>
      <c r="L1815" s="69">
        <v>240.43950472175689</v>
      </c>
      <c r="M1815" s="265">
        <v>221.28155066667321</v>
      </c>
      <c r="N1815" s="70">
        <v>232.76453080830333</v>
      </c>
      <c r="O1815" s="70">
        <v>243.34616058030838</v>
      </c>
      <c r="P1815" s="70">
        <v>250.00487945810559</v>
      </c>
      <c r="Q1815" s="70">
        <v>256.43113656246192</v>
      </c>
      <c r="R1815" s="70">
        <v>260.67392510954755</v>
      </c>
      <c r="S1815" s="70">
        <v>267.08692181145892</v>
      </c>
      <c r="T1815" s="265">
        <v>277.56522891355576</v>
      </c>
      <c r="U1815" s="70">
        <v>237.91786757887274</v>
      </c>
      <c r="V1815" s="70">
        <v>246.70940312603864</v>
      </c>
      <c r="W1815" s="70">
        <v>251.39731604329162</v>
      </c>
      <c r="X1815" s="70">
        <v>255.76072631854817</v>
      </c>
      <c r="Y1815" s="70">
        <v>257.87642351701049</v>
      </c>
      <c r="Z1815" s="70">
        <v>262.07018631106035</v>
      </c>
      <c r="AA1815" s="70">
        <v>270.13509046247276</v>
      </c>
      <c r="BJ1815" s="275"/>
    </row>
    <row r="1816" spans="1:62" x14ac:dyDescent="0.25">
      <c r="A1816" t="str">
        <f t="shared" si="38"/>
        <v>80. Beveiligings- en opsporingsdiensten</v>
      </c>
      <c r="B1816" s="275">
        <v>80</v>
      </c>
      <c r="C1816" s="5" t="s">
        <v>163</v>
      </c>
      <c r="D1816" s="270"/>
      <c r="E1816" s="70">
        <v>124.70984569717893</v>
      </c>
      <c r="F1816" s="70">
        <v>134.1842737044197</v>
      </c>
      <c r="G1816" s="70">
        <v>172.06754076149105</v>
      </c>
      <c r="H1816" s="70">
        <v>175.68738523562348</v>
      </c>
      <c r="I1816" s="70">
        <v>149.90411381408416</v>
      </c>
      <c r="J1816" s="70">
        <v>173.30851833060871</v>
      </c>
      <c r="K1816" s="69">
        <v>173.93755082225977</v>
      </c>
      <c r="L1816" s="69">
        <v>181.75312629050973</v>
      </c>
      <c r="M1816" s="265">
        <v>155.01491676963886</v>
      </c>
      <c r="N1816" s="70">
        <v>148.59487869736128</v>
      </c>
      <c r="O1816" s="70">
        <v>150.27132133890086</v>
      </c>
      <c r="P1816" s="70">
        <v>155.03856752339809</v>
      </c>
      <c r="Q1816" s="70">
        <v>164.56647011634968</v>
      </c>
      <c r="R1816" s="70">
        <v>177.88158955378594</v>
      </c>
      <c r="S1816" s="70">
        <v>190.95093465826162</v>
      </c>
      <c r="T1816" s="265">
        <v>199.63169064868438</v>
      </c>
      <c r="U1816" s="70">
        <v>152.53761664491677</v>
      </c>
      <c r="V1816" s="70">
        <v>153.00307789542484</v>
      </c>
      <c r="W1816" s="70">
        <v>156.57223714224114</v>
      </c>
      <c r="X1816" s="70">
        <v>164.84178599455208</v>
      </c>
      <c r="Y1816" s="70">
        <v>176.72903528626514</v>
      </c>
      <c r="Z1816" s="70">
        <v>188.16967777641597</v>
      </c>
      <c r="AA1816" s="70">
        <v>195.12291936312357</v>
      </c>
      <c r="BJ1816" s="275"/>
    </row>
    <row r="1817" spans="1:62" x14ac:dyDescent="0.25">
      <c r="A1817" t="str">
        <f t="shared" si="38"/>
        <v>80. Beveiligings- en opsporingsdiensten</v>
      </c>
      <c r="B1817" s="275">
        <v>80</v>
      </c>
      <c r="C1817" s="5" t="s">
        <v>164</v>
      </c>
      <c r="D1817" s="270"/>
      <c r="E1817" s="70">
        <v>105.10696655300129</v>
      </c>
      <c r="F1817" s="70">
        <v>109.13561066350235</v>
      </c>
      <c r="G1817" s="70">
        <v>134.9841824388418</v>
      </c>
      <c r="H1817" s="70">
        <v>135.90513947123267</v>
      </c>
      <c r="I1817" s="70">
        <v>118.64280135256605</v>
      </c>
      <c r="J1817" s="70">
        <v>136.19410679857023</v>
      </c>
      <c r="K1817" s="69">
        <v>143.3603291743282</v>
      </c>
      <c r="L1817" s="69">
        <v>163.3000484028918</v>
      </c>
      <c r="M1817" s="265">
        <v>139.79730423197319</v>
      </c>
      <c r="N1817" s="70">
        <v>135.75699241700261</v>
      </c>
      <c r="O1817" s="70">
        <v>135.02652338116675</v>
      </c>
      <c r="P1817" s="70">
        <v>135.78118564059602</v>
      </c>
      <c r="Q1817" s="70">
        <v>131.83053643743253</v>
      </c>
      <c r="R1817" s="70">
        <v>129.10923618913247</v>
      </c>
      <c r="S1817" s="70">
        <v>126.80488439142165</v>
      </c>
      <c r="T1817" s="265">
        <v>128.23549301813131</v>
      </c>
      <c r="U1817" s="70">
        <v>139.90702468356736</v>
      </c>
      <c r="V1817" s="70">
        <v>138.02169171246612</v>
      </c>
      <c r="W1817" s="70">
        <v>137.66349927153803</v>
      </c>
      <c r="X1817" s="70">
        <v>132.57028044332418</v>
      </c>
      <c r="Y1817" s="70">
        <v>128.77703311355143</v>
      </c>
      <c r="Z1817" s="70">
        <v>125.44923965415471</v>
      </c>
      <c r="AA1817" s="70">
        <v>125.83204201628075</v>
      </c>
      <c r="BJ1817" s="275"/>
    </row>
    <row r="1818" spans="1:62" x14ac:dyDescent="0.25">
      <c r="A1818" t="str">
        <f t="shared" si="38"/>
        <v>80. Beveiligings- en opsporingsdiensten</v>
      </c>
      <c r="B1818" s="275">
        <v>80</v>
      </c>
      <c r="C1818" s="5" t="s">
        <v>165</v>
      </c>
      <c r="D1818" s="270"/>
      <c r="E1818" s="70">
        <v>81.326220724110016</v>
      </c>
      <c r="F1818" s="70">
        <v>87.721425064692042</v>
      </c>
      <c r="G1818" s="70">
        <v>118.78029043450249</v>
      </c>
      <c r="H1818" s="70">
        <v>116.81873030217236</v>
      </c>
      <c r="I1818" s="70">
        <v>99.044248165544076</v>
      </c>
      <c r="J1818" s="70">
        <v>117.55478565757016</v>
      </c>
      <c r="K1818" s="69">
        <v>119.05967899590014</v>
      </c>
      <c r="L1818" s="69">
        <v>128.88287263940069</v>
      </c>
      <c r="M1818" s="265">
        <v>107.25415484743944</v>
      </c>
      <c r="N1818" s="70">
        <v>103.49254351308971</v>
      </c>
      <c r="O1818" s="70">
        <v>101.45090908007158</v>
      </c>
      <c r="P1818" s="70">
        <v>103.91557218972864</v>
      </c>
      <c r="Q1818" s="70">
        <v>108.93745068035815</v>
      </c>
      <c r="R1818" s="70">
        <v>111.46931255552822</v>
      </c>
      <c r="S1818" s="70">
        <v>111.31389488920405</v>
      </c>
      <c r="T1818" s="265">
        <v>110.71494707791892</v>
      </c>
      <c r="U1818" s="70">
        <v>107.28602955095857</v>
      </c>
      <c r="V1818" s="70">
        <v>104.31361668114793</v>
      </c>
      <c r="W1818" s="70">
        <v>105.97822493950287</v>
      </c>
      <c r="X1818" s="70">
        <v>110.19557699917704</v>
      </c>
      <c r="Y1818" s="70">
        <v>111.83898729031021</v>
      </c>
      <c r="Z1818" s="70">
        <v>110.77409987312993</v>
      </c>
      <c r="AA1818" s="70">
        <v>109.28135093284486</v>
      </c>
      <c r="BJ1818" s="275"/>
    </row>
    <row r="1819" spans="1:62" x14ac:dyDescent="0.25">
      <c r="A1819" t="str">
        <f t="shared" si="38"/>
        <v>80. Beveiligings- en opsporingsdiensten</v>
      </c>
      <c r="B1819" s="275">
        <v>80</v>
      </c>
      <c r="C1819" s="5" t="s">
        <v>166</v>
      </c>
      <c r="D1819" s="266"/>
      <c r="E1819" s="70">
        <v>65.806211387542945</v>
      </c>
      <c r="F1819" s="70">
        <v>71.714746572818854</v>
      </c>
      <c r="G1819" s="70">
        <v>98.290144165166069</v>
      </c>
      <c r="H1819" s="70">
        <v>102.21778775756532</v>
      </c>
      <c r="I1819" s="70">
        <v>81.661505562355771</v>
      </c>
      <c r="J1819" s="70">
        <v>96.588364197061452</v>
      </c>
      <c r="K1819" s="69">
        <v>104.29706984292139</v>
      </c>
      <c r="L1819" s="69">
        <v>121.53798743110855</v>
      </c>
      <c r="M1819" s="265">
        <v>98.439127936151962</v>
      </c>
      <c r="N1819" s="70">
        <v>94.061157247133892</v>
      </c>
      <c r="O1819" s="70">
        <v>96.019731394456372</v>
      </c>
      <c r="P1819" s="70">
        <v>91.035607631880609</v>
      </c>
      <c r="Q1819" s="70">
        <v>87.597785791969429</v>
      </c>
      <c r="R1819" s="70">
        <v>85.77988011678076</v>
      </c>
      <c r="S1819" s="70">
        <v>85.555618670622437</v>
      </c>
      <c r="T1819" s="265">
        <v>83.832706983146338</v>
      </c>
      <c r="U1819" s="70">
        <v>98.211044287984109</v>
      </c>
      <c r="V1819" s="70">
        <v>99.440075576184796</v>
      </c>
      <c r="W1819" s="70">
        <v>93.511107783855181</v>
      </c>
      <c r="X1819" s="70">
        <v>89.247484252424357</v>
      </c>
      <c r="Y1819" s="70">
        <v>86.684058548452001</v>
      </c>
      <c r="Z1819" s="70">
        <v>85.753782544995133</v>
      </c>
      <c r="AA1819" s="70">
        <v>83.343011091410489</v>
      </c>
      <c r="BJ1819" s="275"/>
    </row>
    <row r="1820" spans="1:62" x14ac:dyDescent="0.25">
      <c r="A1820" t="str">
        <f t="shared" si="38"/>
        <v>80. Beveiligings- en opsporingsdiensten</v>
      </c>
      <c r="B1820" s="275">
        <v>80</v>
      </c>
      <c r="C1820" s="5" t="s">
        <v>167</v>
      </c>
      <c r="D1820" s="266"/>
      <c r="E1820" s="70">
        <v>45.579387869069478</v>
      </c>
      <c r="F1820" s="70">
        <v>51.140911952887969</v>
      </c>
      <c r="G1820" s="70">
        <v>73.652794153798354</v>
      </c>
      <c r="H1820" s="70">
        <v>82.055527719291632</v>
      </c>
      <c r="I1820" s="70">
        <v>69.630117820023742</v>
      </c>
      <c r="J1820" s="70">
        <v>88.731032159534706</v>
      </c>
      <c r="K1820" s="69">
        <v>92.663050452065903</v>
      </c>
      <c r="L1820" s="69">
        <v>107.87046263795416</v>
      </c>
      <c r="M1820" s="265">
        <v>89.181952431738793</v>
      </c>
      <c r="N1820" s="70">
        <v>86.671804437459016</v>
      </c>
      <c r="O1820" s="70">
        <v>84.015778448427312</v>
      </c>
      <c r="P1820" s="70">
        <v>86.373521557081602</v>
      </c>
      <c r="Q1820" s="70">
        <v>88.117585489613276</v>
      </c>
      <c r="R1820" s="70">
        <v>87.223307323764772</v>
      </c>
      <c r="S1820" s="70">
        <v>86.747820798461561</v>
      </c>
      <c r="T1820" s="265">
        <v>88.522804100547901</v>
      </c>
      <c r="U1820" s="70">
        <v>90.67701509625725</v>
      </c>
      <c r="V1820" s="70">
        <v>87.182873816042743</v>
      </c>
      <c r="W1820" s="70">
        <v>88.900028299715487</v>
      </c>
      <c r="X1820" s="70">
        <v>89.956967913109111</v>
      </c>
      <c r="Y1820" s="70">
        <v>88.319320273515203</v>
      </c>
      <c r="Z1820" s="70">
        <v>87.122973423081859</v>
      </c>
      <c r="AA1820" s="70">
        <v>88.182057040116163</v>
      </c>
      <c r="BJ1820" s="275"/>
    </row>
    <row r="1821" spans="1:62" x14ac:dyDescent="0.25">
      <c r="A1821" t="str">
        <f t="shared" si="38"/>
        <v>80. Beveiligings- en opsporingsdiensten</v>
      </c>
      <c r="B1821" s="275">
        <v>80</v>
      </c>
      <c r="C1821" s="5" t="s">
        <v>168</v>
      </c>
      <c r="D1821" s="266"/>
      <c r="E1821" s="70">
        <v>62.079140429339454</v>
      </c>
      <c r="F1821" s="70">
        <v>71.545024401042411</v>
      </c>
      <c r="G1821" s="70">
        <v>86.357634815869716</v>
      </c>
      <c r="H1821" s="70">
        <v>93.636624893598139</v>
      </c>
      <c r="I1821" s="70">
        <v>84.006232973159612</v>
      </c>
      <c r="J1821" s="70">
        <v>93.682091531744263</v>
      </c>
      <c r="K1821" s="69">
        <v>105.03434860642686</v>
      </c>
      <c r="L1821" s="69">
        <v>113.04115150376497</v>
      </c>
      <c r="M1821" s="265">
        <v>113.31359012428766</v>
      </c>
      <c r="N1821" s="70">
        <v>115.9539483220279</v>
      </c>
      <c r="O1821" s="70">
        <v>124.01266817062428</v>
      </c>
      <c r="P1821" s="70">
        <v>128.77527683353912</v>
      </c>
      <c r="Q1821" s="70">
        <v>126.54330103442054</v>
      </c>
      <c r="R1821" s="70">
        <v>126.90577245982359</v>
      </c>
      <c r="S1821" s="70">
        <v>128.67471103058904</v>
      </c>
      <c r="T1821" s="265">
        <v>124.95123908274006</v>
      </c>
      <c r="U1821" s="70">
        <v>118.05758959987936</v>
      </c>
      <c r="V1821" s="70">
        <v>125.23489899297626</v>
      </c>
      <c r="W1821" s="70">
        <v>128.98605436616219</v>
      </c>
      <c r="X1821" s="70">
        <v>125.71884223488995</v>
      </c>
      <c r="Y1821" s="70">
        <v>125.05283392512561</v>
      </c>
      <c r="Z1821" s="70">
        <v>125.76399086799803</v>
      </c>
      <c r="AA1821" s="70">
        <v>121.13081061895382</v>
      </c>
      <c r="BJ1821" s="275"/>
    </row>
    <row r="1822" spans="1:62" x14ac:dyDescent="0.25">
      <c r="A1822" t="str">
        <f t="shared" si="38"/>
        <v>80. Beveiligings- en opsporingsdiensten</v>
      </c>
      <c r="B1822" s="275">
        <v>80</v>
      </c>
      <c r="C1822" s="5" t="s">
        <v>169</v>
      </c>
      <c r="D1822" s="266"/>
      <c r="E1822" s="70">
        <v>9.7308740425509654</v>
      </c>
      <c r="F1822" s="70">
        <v>10.104082418801486</v>
      </c>
      <c r="G1822" s="70">
        <v>11.797955542946173</v>
      </c>
      <c r="H1822" s="70">
        <v>12.479637794752405</v>
      </c>
      <c r="I1822" s="70">
        <v>16.243314190991288</v>
      </c>
      <c r="J1822" s="70">
        <v>18.622232591234042</v>
      </c>
      <c r="K1822" s="69">
        <v>18.852134929481171</v>
      </c>
      <c r="L1822" s="69">
        <v>21.230311312152438</v>
      </c>
      <c r="M1822" s="265">
        <v>19.327597813793052</v>
      </c>
      <c r="N1822" s="70">
        <v>21.233335663081011</v>
      </c>
      <c r="O1822" s="70">
        <v>23.833926965504865</v>
      </c>
      <c r="P1822" s="70">
        <v>32.662936732147202</v>
      </c>
      <c r="Q1822" s="70">
        <v>37.164550793724921</v>
      </c>
      <c r="R1822" s="70">
        <v>42.0473049116992</v>
      </c>
      <c r="S1822" s="70">
        <v>42.882031407851713</v>
      </c>
      <c r="T1822" s="265">
        <v>47.132856944928477</v>
      </c>
      <c r="U1822" s="70">
        <v>21.562478320972289</v>
      </c>
      <c r="V1822" s="70">
        <v>24.006398021118823</v>
      </c>
      <c r="W1822" s="70">
        <v>32.631540393945244</v>
      </c>
      <c r="X1822" s="70">
        <v>36.826647198502449</v>
      </c>
      <c r="Y1822" s="70">
        <v>41.325908068889539</v>
      </c>
      <c r="Z1822" s="70">
        <v>41.803297342518235</v>
      </c>
      <c r="AA1822" s="70">
        <v>45.573239570300487</v>
      </c>
      <c r="BJ1822" s="275"/>
    </row>
    <row r="1823" spans="1:62" x14ac:dyDescent="0.25">
      <c r="A1823" t="str">
        <f t="shared" si="38"/>
        <v>80. Beveiligings- en opsporingsdiensten</v>
      </c>
      <c r="B1823" s="275">
        <v>80</v>
      </c>
      <c r="C1823" s="5" t="s">
        <v>26</v>
      </c>
      <c r="D1823" s="270"/>
      <c r="E1823" s="70">
        <v>117.38940234095989</v>
      </c>
      <c r="F1823" s="70">
        <v>132.79001877273186</v>
      </c>
      <c r="G1823" s="70">
        <v>171.80838451261423</v>
      </c>
      <c r="H1823" s="70">
        <v>188.17179040764216</v>
      </c>
      <c r="I1823" s="70">
        <v>169.87966498417464</v>
      </c>
      <c r="J1823" s="70">
        <v>201.03535628251302</v>
      </c>
      <c r="K1823" s="69">
        <v>216.54953398797392</v>
      </c>
      <c r="L1823" s="69">
        <v>242.14192545387158</v>
      </c>
      <c r="M1823" s="265">
        <v>221.82314036981953</v>
      </c>
      <c r="N1823" s="70">
        <v>223.85908842256794</v>
      </c>
      <c r="O1823" s="70">
        <v>231.86237358455645</v>
      </c>
      <c r="P1823" s="70">
        <v>247.81173512276791</v>
      </c>
      <c r="Q1823" s="70">
        <v>251.82543731775871</v>
      </c>
      <c r="R1823" s="70">
        <v>256.17638469528754</v>
      </c>
      <c r="S1823" s="70">
        <v>258.30456323690231</v>
      </c>
      <c r="T1823" s="265">
        <v>260.60690012821647</v>
      </c>
      <c r="U1823" s="70">
        <v>230.29708301710889</v>
      </c>
      <c r="V1823" s="70">
        <v>236.42417083013783</v>
      </c>
      <c r="W1823" s="70">
        <v>250.51762305982291</v>
      </c>
      <c r="X1823" s="70">
        <v>252.50245734650153</v>
      </c>
      <c r="Y1823" s="70">
        <v>254.69806226753036</v>
      </c>
      <c r="Z1823" s="70">
        <v>254.69026163359814</v>
      </c>
      <c r="AA1823" s="70">
        <v>254.88610722937045</v>
      </c>
      <c r="BJ1823" s="275"/>
    </row>
    <row r="1824" spans="1:62" x14ac:dyDescent="0.25">
      <c r="A1824" t="str">
        <f t="shared" si="38"/>
        <v>80. Beveiligings- en opsporingsdiensten</v>
      </c>
      <c r="B1824" s="275">
        <v>80</v>
      </c>
      <c r="C1824" s="5" t="s">
        <v>19</v>
      </c>
      <c r="D1824" s="270"/>
      <c r="E1824" s="70">
        <v>1121.6884375327295</v>
      </c>
      <c r="F1824" s="70">
        <v>1252.8843719910474</v>
      </c>
      <c r="G1824" s="70">
        <v>1620.8774754921692</v>
      </c>
      <c r="H1824" s="70">
        <v>1663.7422610876554</v>
      </c>
      <c r="I1824" s="70">
        <v>1497.1803920294092</v>
      </c>
      <c r="J1824" s="70">
        <v>1719.8324151892946</v>
      </c>
      <c r="K1824" s="69">
        <v>1771.8382588465674</v>
      </c>
      <c r="L1824" s="69">
        <v>1890.8367216406186</v>
      </c>
      <c r="M1824" s="265">
        <v>1678.8895761917922</v>
      </c>
      <c r="N1824" s="70">
        <v>1681.2602668648683</v>
      </c>
      <c r="O1824" s="70">
        <v>1735.2346392033835</v>
      </c>
      <c r="P1824" s="70">
        <v>1785.9640210519244</v>
      </c>
      <c r="Q1824" s="70">
        <v>1835.2157782267391</v>
      </c>
      <c r="R1824" s="70">
        <v>1887.998940174363</v>
      </c>
      <c r="S1824" s="70">
        <v>1940.6092425476158</v>
      </c>
      <c r="T1824" s="265">
        <v>1992.2409171125739</v>
      </c>
      <c r="U1824" s="70">
        <v>1720.6002381165251</v>
      </c>
      <c r="V1824" s="70">
        <v>1761.0010000741511</v>
      </c>
      <c r="W1824" s="70">
        <v>1797.4569885607052</v>
      </c>
      <c r="X1824" s="70">
        <v>1831.7805517953941</v>
      </c>
      <c r="Y1824" s="70">
        <v>1868.86393321539</v>
      </c>
      <c r="Z1824" s="70">
        <v>1905.0764366531544</v>
      </c>
      <c r="AA1824" s="70">
        <v>1939.6641984263072</v>
      </c>
      <c r="BJ1824" s="275"/>
    </row>
    <row r="1825" spans="1:62" x14ac:dyDescent="0.25">
      <c r="A1825" t="str">
        <f t="shared" si="38"/>
        <v>80. Beveiligings- en opsporingsdiensten</v>
      </c>
      <c r="B1825" s="275">
        <v>80</v>
      </c>
      <c r="C1825" s="5" t="s">
        <v>20</v>
      </c>
      <c r="D1825" s="270"/>
      <c r="E1825" s="267">
        <v>0.10465419666727607</v>
      </c>
      <c r="F1825" s="267">
        <v>0.10598744923420653</v>
      </c>
      <c r="G1825" s="267">
        <v>0.1059971448245622</v>
      </c>
      <c r="H1825" s="267">
        <v>0.11310152708666947</v>
      </c>
      <c r="I1825" s="267">
        <v>0.11346639716133665</v>
      </c>
      <c r="J1825" s="267">
        <v>0.11689241027614072</v>
      </c>
      <c r="K1825" s="333">
        <v>0.122217438813486</v>
      </c>
      <c r="L1825" s="333">
        <v>0.12806072712813232</v>
      </c>
      <c r="M1825" s="268">
        <v>0.13212491370217369</v>
      </c>
      <c r="N1825" s="267">
        <v>0.13314957406327657</v>
      </c>
      <c r="O1825" s="267">
        <v>0.13362018504367829</v>
      </c>
      <c r="P1825" s="267">
        <v>0.13875516651046976</v>
      </c>
      <c r="Q1825" s="267">
        <v>0.13721843518645138</v>
      </c>
      <c r="R1825" s="267">
        <v>0.13568672060357662</v>
      </c>
      <c r="S1825" s="267">
        <v>0.13310488148443642</v>
      </c>
      <c r="T1825" s="268">
        <v>0.13081093651360368</v>
      </c>
      <c r="U1825" s="267">
        <v>0.1338469435928977</v>
      </c>
      <c r="V1825" s="267">
        <v>0.13425555739047429</v>
      </c>
      <c r="W1825" s="267">
        <v>0.13937336172946327</v>
      </c>
      <c r="X1825" s="267">
        <v>0.13784536422718036</v>
      </c>
      <c r="Y1825" s="267">
        <v>0.13628496849918925</v>
      </c>
      <c r="Z1825" s="267">
        <v>0.13369031117777036</v>
      </c>
      <c r="AA1825" s="267">
        <v>0.13140733712369659</v>
      </c>
      <c r="BJ1825" s="275"/>
    </row>
    <row r="1826" spans="1:62" x14ac:dyDescent="0.25">
      <c r="A1826" t="str">
        <f t="shared" si="38"/>
        <v>80. Beveiligings- en opsporingsdiensten</v>
      </c>
      <c r="B1826" s="275">
        <v>80</v>
      </c>
      <c r="C1826" s="5" t="s">
        <v>29</v>
      </c>
      <c r="D1826" s="270"/>
      <c r="E1826" s="70">
        <v>1121.6884375327295</v>
      </c>
      <c r="F1826" s="70">
        <v>1252.8843719910474</v>
      </c>
      <c r="G1826" s="70">
        <v>1620.8774754921692</v>
      </c>
      <c r="H1826" s="70">
        <v>1663.7422610876554</v>
      </c>
      <c r="I1826" s="70">
        <v>1497.1803920294092</v>
      </c>
      <c r="J1826" s="70">
        <v>1719.8324151892946</v>
      </c>
      <c r="K1826" s="69">
        <v>1771.8382588465674</v>
      </c>
      <c r="L1826" s="69">
        <v>1674.8367216406186</v>
      </c>
      <c r="M1826" s="265">
        <v>1678.8895761917922</v>
      </c>
      <c r="N1826" s="70">
        <v>1681.2602668648683</v>
      </c>
      <c r="O1826" s="70">
        <v>1735.2346392033835</v>
      </c>
      <c r="P1826" s="70">
        <v>1785.9640210519244</v>
      </c>
      <c r="Q1826" s="70">
        <v>1835.2157782267391</v>
      </c>
      <c r="R1826" s="70">
        <v>1887.998940174363</v>
      </c>
      <c r="S1826" s="70">
        <v>1940.6092425476158</v>
      </c>
      <c r="T1826" s="265">
        <v>1992.2409171125739</v>
      </c>
      <c r="U1826" s="70">
        <v>1720.6002381165251</v>
      </c>
      <c r="V1826" s="70">
        <v>1761.0010000741511</v>
      </c>
      <c r="W1826" s="70">
        <v>1797.4569885607052</v>
      </c>
      <c r="X1826" s="70">
        <v>1831.7805517953941</v>
      </c>
      <c r="Y1826" s="70">
        <v>1868.86393321539</v>
      </c>
      <c r="Z1826" s="70">
        <v>1905.0764366531544</v>
      </c>
      <c r="AA1826" s="70">
        <v>1939.6641984263072</v>
      </c>
      <c r="BJ1826" s="275"/>
    </row>
    <row r="1827" spans="1:62" x14ac:dyDescent="0.25">
      <c r="A1827" t="str">
        <f t="shared" si="38"/>
        <v>81. Diensten in verband met gebouwen; landschapsverzorging</v>
      </c>
      <c r="B1827" s="275">
        <v>81</v>
      </c>
      <c r="C1827" s="5" t="s">
        <v>25</v>
      </c>
      <c r="D1827" s="70">
        <v>69508</v>
      </c>
      <c r="E1827" s="70">
        <v>73740</v>
      </c>
      <c r="F1827" s="70">
        <v>81420</v>
      </c>
      <c r="G1827" s="70">
        <v>87108</v>
      </c>
      <c r="H1827" s="70">
        <v>88533</v>
      </c>
      <c r="I1827" s="70">
        <v>94413</v>
      </c>
      <c r="J1827" s="70">
        <v>96896</v>
      </c>
      <c r="K1827" s="69">
        <v>101531</v>
      </c>
      <c r="L1827" s="69">
        <v>102403</v>
      </c>
      <c r="M1827" s="265">
        <v>107077.30789574957</v>
      </c>
      <c r="N1827" s="70">
        <v>112343.73268339493</v>
      </c>
      <c r="O1827" s="70">
        <v>117869.17808510842</v>
      </c>
      <c r="P1827" s="70">
        <v>123666.38361226975</v>
      </c>
      <c r="Q1827" s="70">
        <v>129748.71534859054</v>
      </c>
      <c r="R1827" s="70">
        <v>136130.1967670646</v>
      </c>
      <c r="S1827" s="70">
        <v>142825.54106260018</v>
      </c>
      <c r="T1827" s="265">
        <v>149850.18507488011</v>
      </c>
      <c r="U1827" s="70">
        <v>111159.400747534</v>
      </c>
      <c r="V1827" s="70">
        <v>115397.11463964953</v>
      </c>
      <c r="W1827" s="70">
        <v>119796.38229069739</v>
      </c>
      <c r="X1827" s="70">
        <v>124363.36259145915</v>
      </c>
      <c r="Y1827" s="70">
        <v>129104.44922722637</v>
      </c>
      <c r="Z1827" s="70">
        <v>134026.27962883806</v>
      </c>
      <c r="AA1827" s="70">
        <v>139135.74426495683</v>
      </c>
      <c r="BJ1827" s="275"/>
    </row>
    <row r="1828" spans="1:62" x14ac:dyDescent="0.25">
      <c r="A1828" t="str">
        <f t="shared" si="38"/>
        <v>81. Diensten in verband met gebouwen; landschapsverzorging</v>
      </c>
      <c r="B1828" s="275">
        <v>81</v>
      </c>
      <c r="C1828" s="5" t="s">
        <v>154</v>
      </c>
      <c r="D1828" s="266"/>
      <c r="E1828" s="70">
        <v>4232</v>
      </c>
      <c r="F1828" s="70">
        <v>7680</v>
      </c>
      <c r="G1828" s="70">
        <v>5688</v>
      </c>
      <c r="H1828" s="70">
        <v>1425</v>
      </c>
      <c r="I1828" s="70">
        <v>5880</v>
      </c>
      <c r="J1828" s="70">
        <v>2483</v>
      </c>
      <c r="K1828" s="69">
        <v>4635</v>
      </c>
      <c r="L1828" s="69">
        <v>872</v>
      </c>
      <c r="M1828" s="265">
        <v>4674.3078957495745</v>
      </c>
      <c r="N1828" s="70">
        <v>5266.4247876453592</v>
      </c>
      <c r="O1828" s="70">
        <v>5525.4454017134849</v>
      </c>
      <c r="P1828" s="70">
        <v>5797.2055271613353</v>
      </c>
      <c r="Q1828" s="70">
        <v>6082.3317363207898</v>
      </c>
      <c r="R1828" s="70">
        <v>6381.4814184740535</v>
      </c>
      <c r="S1828" s="70">
        <v>6695.3442955355858</v>
      </c>
      <c r="T1828" s="265">
        <v>7024.6440122799249</v>
      </c>
      <c r="U1828" s="70">
        <v>4082.0928517844295</v>
      </c>
      <c r="V1828" s="70">
        <v>4237.7138921155274</v>
      </c>
      <c r="W1828" s="70">
        <v>4399.2676510478632</v>
      </c>
      <c r="X1828" s="70">
        <v>4566.9803007617593</v>
      </c>
      <c r="Y1828" s="70">
        <v>4741.0866357672203</v>
      </c>
      <c r="Z1828" s="70">
        <v>4921.830401611689</v>
      </c>
      <c r="AA1828" s="70">
        <v>5109.4646361187624</v>
      </c>
      <c r="BJ1828" s="275"/>
    </row>
    <row r="1829" spans="1:62" x14ac:dyDescent="0.25">
      <c r="A1829" t="str">
        <f t="shared" si="38"/>
        <v>81. Diensten in verband met gebouwen; landschapsverzorging</v>
      </c>
      <c r="B1829" s="275">
        <v>81</v>
      </c>
      <c r="C1829" s="5" t="s">
        <v>155</v>
      </c>
      <c r="D1829" s="266"/>
      <c r="E1829" s="267">
        <v>1.0608850779766359</v>
      </c>
      <c r="F1829" s="267">
        <v>1.1041497152156226</v>
      </c>
      <c r="G1829" s="267">
        <v>1.0698599852616064</v>
      </c>
      <c r="H1829" s="267">
        <v>1.0163590026174405</v>
      </c>
      <c r="I1829" s="267">
        <v>1.0664159127105146</v>
      </c>
      <c r="J1829" s="267">
        <v>1.0262993443699491</v>
      </c>
      <c r="K1829" s="333">
        <v>1.0478347919418758</v>
      </c>
      <c r="L1829" s="333">
        <v>1.0085885099132286</v>
      </c>
      <c r="M1829" s="268">
        <v>1.0456462007533918</v>
      </c>
      <c r="N1829" s="267">
        <v>1.0491833880692327</v>
      </c>
      <c r="O1829" s="267">
        <v>1.0491833880692321</v>
      </c>
      <c r="P1829" s="267">
        <v>1.0491833880692323</v>
      </c>
      <c r="Q1829" s="267">
        <v>1.0491833880692321</v>
      </c>
      <c r="R1829" s="267">
        <v>1.0491833880692321</v>
      </c>
      <c r="S1829" s="267">
        <v>1.0491833880692329</v>
      </c>
      <c r="T1829" s="268">
        <v>1.0491833880692323</v>
      </c>
      <c r="U1829" s="267">
        <v>1.0381228565790872</v>
      </c>
      <c r="V1829" s="267">
        <v>1.0381228565790872</v>
      </c>
      <c r="W1829" s="267">
        <v>1.0381228565790874</v>
      </c>
      <c r="X1829" s="267">
        <v>1.0381228565790872</v>
      </c>
      <c r="Y1829" s="267">
        <v>1.0381228565790872</v>
      </c>
      <c r="Z1829" s="267">
        <v>1.0381228565790879</v>
      </c>
      <c r="AA1829" s="267">
        <v>1.0381228565790868</v>
      </c>
      <c r="BJ1829" s="275"/>
    </row>
    <row r="1830" spans="1:62" x14ac:dyDescent="0.25">
      <c r="A1830" t="str">
        <f t="shared" si="38"/>
        <v>81. Diensten in verband met gebouwen; landschapsverzorging</v>
      </c>
      <c r="B1830" s="275">
        <v>81</v>
      </c>
      <c r="C1830" s="5" t="s">
        <v>8</v>
      </c>
      <c r="D1830" s="70">
        <v>403</v>
      </c>
      <c r="E1830" s="70">
        <v>393</v>
      </c>
      <c r="F1830" s="70">
        <v>359</v>
      </c>
      <c r="G1830" s="70">
        <v>408</v>
      </c>
      <c r="H1830" s="70">
        <v>378</v>
      </c>
      <c r="I1830" s="70">
        <v>482</v>
      </c>
      <c r="J1830" s="70">
        <v>510</v>
      </c>
      <c r="K1830" s="69">
        <v>546</v>
      </c>
      <c r="L1830" s="69">
        <v>627</v>
      </c>
      <c r="M1830" s="265">
        <v>478.68066006420918</v>
      </c>
      <c r="N1830" s="70">
        <v>516.27000497456038</v>
      </c>
      <c r="O1830" s="70">
        <v>542.96116826167236</v>
      </c>
      <c r="P1830" s="70">
        <v>586.85794078606079</v>
      </c>
      <c r="Q1830" s="70">
        <v>633.19703225822627</v>
      </c>
      <c r="R1830" s="70">
        <v>681.50528710956928</v>
      </c>
      <c r="S1830" s="70">
        <v>730.73542675550937</v>
      </c>
      <c r="T1830" s="265">
        <v>759.66934206688256</v>
      </c>
      <c r="U1830" s="70">
        <v>510.82746679451407</v>
      </c>
      <c r="V1830" s="70">
        <v>531.57367512589929</v>
      </c>
      <c r="W1830" s="70">
        <v>568.49287713595822</v>
      </c>
      <c r="X1830" s="70">
        <v>606.91554365683601</v>
      </c>
      <c r="Y1830" s="70">
        <v>646.33245839111862</v>
      </c>
      <c r="Z1830" s="70">
        <v>685.71594346774475</v>
      </c>
      <c r="AA1830" s="70">
        <v>705.35221061574896</v>
      </c>
      <c r="BJ1830" s="275"/>
    </row>
    <row r="1831" spans="1:62" x14ac:dyDescent="0.25">
      <c r="A1831" t="str">
        <f t="shared" si="38"/>
        <v>81. Diensten in verband met gebouwen; landschapsverzorging</v>
      </c>
      <c r="B1831" s="275">
        <v>81</v>
      </c>
      <c r="C1831" s="5" t="s">
        <v>9</v>
      </c>
      <c r="D1831" s="70">
        <v>4834</v>
      </c>
      <c r="E1831" s="70">
        <v>4764</v>
      </c>
      <c r="F1831" s="70">
        <v>4782</v>
      </c>
      <c r="G1831" s="70">
        <v>4835</v>
      </c>
      <c r="H1831" s="70">
        <v>4620</v>
      </c>
      <c r="I1831" s="70">
        <v>4694</v>
      </c>
      <c r="J1831" s="70">
        <v>4603</v>
      </c>
      <c r="K1831" s="69">
        <v>4795</v>
      </c>
      <c r="L1831" s="69">
        <v>4856</v>
      </c>
      <c r="M1831" s="265">
        <v>4987.6752750918331</v>
      </c>
      <c r="N1831" s="70">
        <v>5379.3423338593821</v>
      </c>
      <c r="O1831" s="70">
        <v>5657.454374510261</v>
      </c>
      <c r="P1831" s="70">
        <v>6114.8424940696641</v>
      </c>
      <c r="Q1831" s="70">
        <v>6597.6786729429368</v>
      </c>
      <c r="R1831" s="70">
        <v>7101.0328052627137</v>
      </c>
      <c r="S1831" s="70">
        <v>7613.9926358696921</v>
      </c>
      <c r="T1831" s="265">
        <v>7915.4733223690782</v>
      </c>
      <c r="U1831" s="70">
        <v>5322.6331007963217</v>
      </c>
      <c r="V1831" s="70">
        <v>5538.8009115712011</v>
      </c>
      <c r="W1831" s="70">
        <v>5923.4853293978822</v>
      </c>
      <c r="X1831" s="70">
        <v>6323.835290859819</v>
      </c>
      <c r="Y1831" s="70">
        <v>6734.5449506447212</v>
      </c>
      <c r="Z1831" s="70">
        <v>7144.9062857721683</v>
      </c>
      <c r="AA1831" s="70">
        <v>7349.5089203053067</v>
      </c>
      <c r="BJ1831" s="275"/>
    </row>
    <row r="1832" spans="1:62" x14ac:dyDescent="0.25">
      <c r="A1832" t="str">
        <f t="shared" si="38"/>
        <v>81. Diensten in verband met gebouwen; landschapsverzorging</v>
      </c>
      <c r="B1832" s="275">
        <v>81</v>
      </c>
      <c r="C1832" s="5" t="s">
        <v>10</v>
      </c>
      <c r="D1832" s="70">
        <v>7984</v>
      </c>
      <c r="E1832" s="70">
        <v>8333</v>
      </c>
      <c r="F1832" s="70">
        <v>9059</v>
      </c>
      <c r="G1832" s="70">
        <v>9530</v>
      </c>
      <c r="H1832" s="70">
        <v>9379</v>
      </c>
      <c r="I1832" s="70">
        <v>9723</v>
      </c>
      <c r="J1832" s="70">
        <v>9322</v>
      </c>
      <c r="K1832" s="69">
        <v>9366</v>
      </c>
      <c r="L1832" s="69">
        <v>8884</v>
      </c>
      <c r="M1832" s="265">
        <v>9510.6595830584993</v>
      </c>
      <c r="N1832" s="70">
        <v>10257.502923970931</v>
      </c>
      <c r="O1832" s="70">
        <v>10787.815905208776</v>
      </c>
      <c r="P1832" s="70">
        <v>11659.978277965622</v>
      </c>
      <c r="Q1832" s="70">
        <v>12580.665828452535</v>
      </c>
      <c r="R1832" s="70">
        <v>13540.477672284136</v>
      </c>
      <c r="S1832" s="70">
        <v>14518.605970461389</v>
      </c>
      <c r="T1832" s="265">
        <v>15093.479036974253</v>
      </c>
      <c r="U1832" s="70">
        <v>10149.367934996702</v>
      </c>
      <c r="V1832" s="70">
        <v>10561.563667016773</v>
      </c>
      <c r="W1832" s="70">
        <v>11295.092283670598</v>
      </c>
      <c r="X1832" s="70">
        <v>12058.492462621696</v>
      </c>
      <c r="Y1832" s="70">
        <v>12841.646847429971</v>
      </c>
      <c r="Z1832" s="70">
        <v>13624.137035581738</v>
      </c>
      <c r="AA1832" s="70">
        <v>14014.279917689431</v>
      </c>
      <c r="BJ1832" s="275"/>
    </row>
    <row r="1833" spans="1:62" x14ac:dyDescent="0.25">
      <c r="A1833" t="str">
        <f t="shared" si="38"/>
        <v>81. Diensten in verband met gebouwen; landschapsverzorging</v>
      </c>
      <c r="B1833" s="275">
        <v>81</v>
      </c>
      <c r="C1833" s="5" t="s">
        <v>11</v>
      </c>
      <c r="D1833" s="70">
        <v>9375</v>
      </c>
      <c r="E1833" s="70">
        <v>9930</v>
      </c>
      <c r="F1833" s="70">
        <v>11131</v>
      </c>
      <c r="G1833" s="70">
        <v>11498</v>
      </c>
      <c r="H1833" s="70">
        <v>11611</v>
      </c>
      <c r="I1833" s="70">
        <v>12154</v>
      </c>
      <c r="J1833" s="70">
        <v>12308</v>
      </c>
      <c r="K1833" s="69">
        <v>12605</v>
      </c>
      <c r="L1833" s="69">
        <v>12592</v>
      </c>
      <c r="M1833" s="265">
        <v>12675.446808088749</v>
      </c>
      <c r="N1833" s="70">
        <v>12751.993417853651</v>
      </c>
      <c r="O1833" s="70">
        <v>12902.658073187937</v>
      </c>
      <c r="P1833" s="70">
        <v>13212.608311465225</v>
      </c>
      <c r="Q1833" s="70">
        <v>13716.001546783687</v>
      </c>
      <c r="R1833" s="70">
        <v>14523.072091535114</v>
      </c>
      <c r="S1833" s="70">
        <v>15587.560562296618</v>
      </c>
      <c r="T1833" s="265">
        <v>16711.155218702563</v>
      </c>
      <c r="U1833" s="70">
        <v>12617.561414484009</v>
      </c>
      <c r="V1833" s="70">
        <v>12632.051372690277</v>
      </c>
      <c r="W1833" s="70">
        <v>12799.134494788377</v>
      </c>
      <c r="X1833" s="70">
        <v>13146.704914070686</v>
      </c>
      <c r="Y1833" s="70">
        <v>13773.529077264804</v>
      </c>
      <c r="Z1833" s="70">
        <v>14627.234982699258</v>
      </c>
      <c r="AA1833" s="70">
        <v>15516.290605310471</v>
      </c>
      <c r="BJ1833" s="275"/>
    </row>
    <row r="1834" spans="1:62" x14ac:dyDescent="0.25">
      <c r="A1834" t="str">
        <f t="shared" si="38"/>
        <v>81. Diensten in verband met gebouwen; landschapsverzorging</v>
      </c>
      <c r="B1834" s="275">
        <v>81</v>
      </c>
      <c r="C1834" s="5" t="s">
        <v>12</v>
      </c>
      <c r="D1834" s="70">
        <v>9547</v>
      </c>
      <c r="E1834" s="70">
        <v>10236</v>
      </c>
      <c r="F1834" s="70">
        <v>11328</v>
      </c>
      <c r="G1834" s="70">
        <v>12262</v>
      </c>
      <c r="H1834" s="70">
        <v>12474</v>
      </c>
      <c r="I1834" s="70">
        <v>13264</v>
      </c>
      <c r="J1834" s="70">
        <v>13454</v>
      </c>
      <c r="K1834" s="69">
        <v>14133</v>
      </c>
      <c r="L1834" s="69">
        <v>14005</v>
      </c>
      <c r="M1834" s="265">
        <v>14618.790614048841</v>
      </c>
      <c r="N1834" s="70">
        <v>15110.667435752161</v>
      </c>
      <c r="O1834" s="70">
        <v>15598.254710368557</v>
      </c>
      <c r="P1834" s="70">
        <v>15952.10800275656</v>
      </c>
      <c r="Q1834" s="70">
        <v>16325.296015056758</v>
      </c>
      <c r="R1834" s="70">
        <v>16433.48326438653</v>
      </c>
      <c r="S1834" s="70">
        <v>16532.724533713168</v>
      </c>
      <c r="T1834" s="265">
        <v>16728.058483628887</v>
      </c>
      <c r="U1834" s="70">
        <v>14951.370200482535</v>
      </c>
      <c r="V1834" s="70">
        <v>15271.113417717679</v>
      </c>
      <c r="W1834" s="70">
        <v>15452.904603665589</v>
      </c>
      <c r="X1834" s="70">
        <v>15647.69795430164</v>
      </c>
      <c r="Y1834" s="70">
        <v>15585.342974004818</v>
      </c>
      <c r="Z1834" s="70">
        <v>15514.168858711351</v>
      </c>
      <c r="AA1834" s="70">
        <v>15531.985269583711</v>
      </c>
      <c r="BJ1834" s="275"/>
    </row>
    <row r="1835" spans="1:62" x14ac:dyDescent="0.25">
      <c r="A1835" t="str">
        <f t="shared" si="38"/>
        <v>81. Diensten in verband met gebouwen; landschapsverzorging</v>
      </c>
      <c r="B1835" s="275">
        <v>81</v>
      </c>
      <c r="C1835" s="5" t="s">
        <v>13</v>
      </c>
      <c r="D1835" s="70">
        <v>9787</v>
      </c>
      <c r="E1835" s="70">
        <v>10289</v>
      </c>
      <c r="F1835" s="70">
        <v>11231</v>
      </c>
      <c r="G1835" s="70">
        <v>11917</v>
      </c>
      <c r="H1835" s="70">
        <v>12072</v>
      </c>
      <c r="I1835" s="70">
        <v>12918</v>
      </c>
      <c r="J1835" s="70">
        <v>13476</v>
      </c>
      <c r="K1835" s="69">
        <v>14205</v>
      </c>
      <c r="L1835" s="69">
        <v>14607</v>
      </c>
      <c r="M1835" s="265">
        <v>15332.92996388133</v>
      </c>
      <c r="N1835" s="70">
        <v>16025.961168093976</v>
      </c>
      <c r="O1835" s="70">
        <v>16757.489702328821</v>
      </c>
      <c r="P1835" s="70">
        <v>17555.934910749755</v>
      </c>
      <c r="Q1835" s="70">
        <v>18157.224483074169</v>
      </c>
      <c r="R1835" s="70">
        <v>18952.992706200821</v>
      </c>
      <c r="S1835" s="70">
        <v>19590.701943593765</v>
      </c>
      <c r="T1835" s="265">
        <v>20222.849862215706</v>
      </c>
      <c r="U1835" s="70">
        <v>15857.014871216612</v>
      </c>
      <c r="V1835" s="70">
        <v>16406.0358413299</v>
      </c>
      <c r="W1835" s="70">
        <v>17006.541540284128</v>
      </c>
      <c r="X1835" s="70">
        <v>17403.590362928408</v>
      </c>
      <c r="Y1835" s="70">
        <v>17974.819273409747</v>
      </c>
      <c r="Z1835" s="70">
        <v>18383.748993931633</v>
      </c>
      <c r="AA1835" s="70">
        <v>18776.895506214056</v>
      </c>
      <c r="BJ1835" s="275"/>
    </row>
    <row r="1836" spans="1:62" x14ac:dyDescent="0.25">
      <c r="A1836" t="str">
        <f t="shared" si="38"/>
        <v>81. Diensten in verband met gebouwen; landschapsverzorging</v>
      </c>
      <c r="B1836" s="275">
        <v>81</v>
      </c>
      <c r="C1836" s="5" t="s">
        <v>14</v>
      </c>
      <c r="D1836" s="70">
        <v>10045</v>
      </c>
      <c r="E1836" s="70">
        <v>10350</v>
      </c>
      <c r="F1836" s="70">
        <v>11346</v>
      </c>
      <c r="G1836" s="70">
        <v>12097</v>
      </c>
      <c r="H1836" s="70">
        <v>12202</v>
      </c>
      <c r="I1836" s="70">
        <v>12825</v>
      </c>
      <c r="J1836" s="70">
        <v>13147</v>
      </c>
      <c r="K1836" s="69">
        <v>13759</v>
      </c>
      <c r="L1836" s="69">
        <v>13941</v>
      </c>
      <c r="M1836" s="265">
        <v>14805.225223075908</v>
      </c>
      <c r="N1836" s="70">
        <v>15910.578685471495</v>
      </c>
      <c r="O1836" s="70">
        <v>16876.685235776353</v>
      </c>
      <c r="P1836" s="70">
        <v>17873.500023767596</v>
      </c>
      <c r="Q1836" s="70">
        <v>18937.706392307347</v>
      </c>
      <c r="R1836" s="70">
        <v>19878.861216526067</v>
      </c>
      <c r="S1836" s="70">
        <v>20777.3634049348</v>
      </c>
      <c r="T1836" s="265">
        <v>21725.776672473272</v>
      </c>
      <c r="U1836" s="70">
        <v>15742.848755148316</v>
      </c>
      <c r="V1836" s="70">
        <v>16522.731493757772</v>
      </c>
      <c r="W1836" s="70">
        <v>17314.168807857102</v>
      </c>
      <c r="X1836" s="70">
        <v>18151.677574530186</v>
      </c>
      <c r="Y1836" s="70">
        <v>18852.903246849608</v>
      </c>
      <c r="Z1836" s="70">
        <v>19497.302071757895</v>
      </c>
      <c r="AA1836" s="70">
        <v>20172.361519262035</v>
      </c>
      <c r="BJ1836" s="275"/>
    </row>
    <row r="1837" spans="1:62" x14ac:dyDescent="0.25">
      <c r="A1837" t="str">
        <f t="shared" si="38"/>
        <v>81. Diensten in verband met gebouwen; landschapsverzorging</v>
      </c>
      <c r="B1837" s="275">
        <v>81</v>
      </c>
      <c r="C1837" s="5" t="s">
        <v>15</v>
      </c>
      <c r="D1837" s="70">
        <v>9082</v>
      </c>
      <c r="E1837" s="70">
        <v>9845</v>
      </c>
      <c r="F1837" s="70">
        <v>10883</v>
      </c>
      <c r="G1837" s="70">
        <v>11648</v>
      </c>
      <c r="H1837" s="70">
        <v>11766</v>
      </c>
      <c r="I1837" s="70">
        <v>12426</v>
      </c>
      <c r="J1837" s="70">
        <v>12645</v>
      </c>
      <c r="K1837" s="69">
        <v>13103</v>
      </c>
      <c r="L1837" s="69">
        <v>13216</v>
      </c>
      <c r="M1837" s="265">
        <v>13775.195573505371</v>
      </c>
      <c r="N1837" s="70">
        <v>14285.260938962476</v>
      </c>
      <c r="O1837" s="70">
        <v>15075.325012392686</v>
      </c>
      <c r="P1837" s="70">
        <v>15832.656199674679</v>
      </c>
      <c r="Q1837" s="70">
        <v>16729.020765195022</v>
      </c>
      <c r="R1837" s="70">
        <v>17771.159851557779</v>
      </c>
      <c r="S1837" s="70">
        <v>19095.332967871029</v>
      </c>
      <c r="T1837" s="265">
        <v>20255.879902009161</v>
      </c>
      <c r="U1837" s="70">
        <v>14134.665170618202</v>
      </c>
      <c r="V1837" s="70">
        <v>14759.151094011419</v>
      </c>
      <c r="W1837" s="70">
        <v>15337.190911315887</v>
      </c>
      <c r="X1837" s="70">
        <v>16034.665696939383</v>
      </c>
      <c r="Y1837" s="70">
        <v>16853.981403481353</v>
      </c>
      <c r="Z1837" s="70">
        <v>17918.898937242076</v>
      </c>
      <c r="AA1837" s="70">
        <v>18807.563864531181</v>
      </c>
      <c r="BJ1837" s="275"/>
    </row>
    <row r="1838" spans="1:62" x14ac:dyDescent="0.25">
      <c r="A1838" t="str">
        <f t="shared" si="38"/>
        <v>81. Diensten in verband met gebouwen; landschapsverzorging</v>
      </c>
      <c r="B1838" s="275">
        <v>81</v>
      </c>
      <c r="C1838" s="5" t="s">
        <v>16</v>
      </c>
      <c r="D1838" s="70">
        <v>5991</v>
      </c>
      <c r="E1838" s="70">
        <v>6635</v>
      </c>
      <c r="F1838" s="70">
        <v>7805</v>
      </c>
      <c r="G1838" s="70">
        <v>8710</v>
      </c>
      <c r="H1838" s="70">
        <v>9353</v>
      </c>
      <c r="I1838" s="70">
        <v>10358</v>
      </c>
      <c r="J1838" s="70">
        <v>11175</v>
      </c>
      <c r="K1838" s="69">
        <v>11924</v>
      </c>
      <c r="L1838" s="69">
        <v>12068</v>
      </c>
      <c r="M1838" s="265">
        <v>12421</v>
      </c>
      <c r="N1838" s="70">
        <v>12741.108800180449</v>
      </c>
      <c r="O1838" s="70">
        <v>12959.574530090254</v>
      </c>
      <c r="P1838" s="70">
        <v>13385.103978319687</v>
      </c>
      <c r="Q1838" s="70">
        <v>13935.707008639332</v>
      </c>
      <c r="R1838" s="70">
        <v>14525.884915220542</v>
      </c>
      <c r="S1838" s="70">
        <v>15061.112601818873</v>
      </c>
      <c r="T1838" s="265">
        <v>15900.12509356432</v>
      </c>
      <c r="U1838" s="70">
        <v>12606.791542867504</v>
      </c>
      <c r="V1838" s="70">
        <v>12687.774124038355</v>
      </c>
      <c r="W1838" s="70">
        <v>12966.232102451704</v>
      </c>
      <c r="X1838" s="70">
        <v>13357.291276661397</v>
      </c>
      <c r="Y1838" s="70">
        <v>13776.196729713003</v>
      </c>
      <c r="Z1838" s="70">
        <v>14133.22066960033</v>
      </c>
      <c r="AA1838" s="70">
        <v>14763.249959908382</v>
      </c>
      <c r="BJ1838" s="275"/>
    </row>
    <row r="1839" spans="1:62" x14ac:dyDescent="0.25">
      <c r="A1839" t="str">
        <f t="shared" si="38"/>
        <v>81. Diensten in verband met gebouwen; landschapsverzorging</v>
      </c>
      <c r="B1839" s="275">
        <v>81</v>
      </c>
      <c r="C1839" s="5" t="s">
        <v>17</v>
      </c>
      <c r="D1839" s="70">
        <v>2052</v>
      </c>
      <c r="E1839" s="70">
        <v>2464</v>
      </c>
      <c r="F1839" s="70">
        <v>2897</v>
      </c>
      <c r="G1839" s="70">
        <v>3513</v>
      </c>
      <c r="H1839" s="70">
        <v>3878</v>
      </c>
      <c r="I1839" s="70">
        <v>4590</v>
      </c>
      <c r="J1839" s="70">
        <v>5140</v>
      </c>
      <c r="K1839" s="69">
        <v>5906</v>
      </c>
      <c r="L1839" s="69">
        <v>6279</v>
      </c>
      <c r="M1839" s="265">
        <v>6907.4398336950462</v>
      </c>
      <c r="N1839" s="70">
        <v>7572.9150717599332</v>
      </c>
      <c r="O1839" s="70">
        <v>8199.4157870469244</v>
      </c>
      <c r="P1839" s="70">
        <v>8603.9757077748964</v>
      </c>
      <c r="Q1839" s="70">
        <v>8858.1888417480313</v>
      </c>
      <c r="R1839" s="70">
        <v>9103.158933860348</v>
      </c>
      <c r="S1839" s="70">
        <v>9341.1627751520155</v>
      </c>
      <c r="T1839" s="265">
        <v>9514.9302312753225</v>
      </c>
      <c r="U1839" s="70">
        <v>7493.0811108186181</v>
      </c>
      <c r="V1839" s="70">
        <v>8027.4499146231647</v>
      </c>
      <c r="W1839" s="70">
        <v>8334.723899908804</v>
      </c>
      <c r="X1839" s="70">
        <v>8490.5206796862094</v>
      </c>
      <c r="Y1839" s="70">
        <v>8633.3403483942293</v>
      </c>
      <c r="Z1839" s="70">
        <v>8765.6681350311392</v>
      </c>
      <c r="AA1839" s="70">
        <v>8834.603031661878</v>
      </c>
      <c r="BJ1839" s="275"/>
    </row>
    <row r="1840" spans="1:62" x14ac:dyDescent="0.25">
      <c r="A1840" t="str">
        <f t="shared" si="38"/>
        <v>81. Diensten in verband met gebouwen; landschapsverzorging</v>
      </c>
      <c r="B1840" s="275">
        <v>81</v>
      </c>
      <c r="C1840" s="5" t="s">
        <v>156</v>
      </c>
      <c r="D1840" s="70">
        <v>408</v>
      </c>
      <c r="E1840" s="70">
        <v>501</v>
      </c>
      <c r="F1840" s="70">
        <v>599</v>
      </c>
      <c r="G1840" s="70">
        <v>690</v>
      </c>
      <c r="H1840" s="70">
        <v>800</v>
      </c>
      <c r="I1840" s="70">
        <v>979</v>
      </c>
      <c r="J1840" s="70">
        <v>1116</v>
      </c>
      <c r="K1840" s="69">
        <v>1189</v>
      </c>
      <c r="L1840" s="69">
        <v>1328</v>
      </c>
      <c r="M1840" s="265">
        <v>1564.2643612398006</v>
      </c>
      <c r="N1840" s="70">
        <v>1792.1319025159073</v>
      </c>
      <c r="O1840" s="70">
        <v>2511.543585936226</v>
      </c>
      <c r="P1840" s="70">
        <v>2888.8177649400295</v>
      </c>
      <c r="Q1840" s="70">
        <v>3278.0287621324928</v>
      </c>
      <c r="R1840" s="70">
        <v>3618.5680231210472</v>
      </c>
      <c r="S1840" s="70">
        <v>3976.2482401333386</v>
      </c>
      <c r="T1840" s="265">
        <v>5022.7879096006345</v>
      </c>
      <c r="U1840" s="70">
        <v>1773.239179310722</v>
      </c>
      <c r="V1840" s="70">
        <v>2458.8691277671319</v>
      </c>
      <c r="W1840" s="70">
        <v>2798.415440221363</v>
      </c>
      <c r="X1840" s="70">
        <v>3141.9708352029065</v>
      </c>
      <c r="Y1840" s="70">
        <v>3431.8119176429786</v>
      </c>
      <c r="Z1840" s="70">
        <v>3731.2777150426282</v>
      </c>
      <c r="AA1840" s="70">
        <v>4663.6534598745802</v>
      </c>
      <c r="BJ1840" s="275"/>
    </row>
    <row r="1841" spans="1:62" x14ac:dyDescent="0.25">
      <c r="A1841" t="str">
        <f t="shared" si="38"/>
        <v>81. Diensten in verband met gebouwen; landschapsverzorging</v>
      </c>
      <c r="B1841" s="275">
        <v>81</v>
      </c>
      <c r="C1841" s="5" t="s">
        <v>6</v>
      </c>
      <c r="D1841" s="70">
        <v>8451</v>
      </c>
      <c r="E1841" s="70">
        <v>9600</v>
      </c>
      <c r="F1841" s="70">
        <v>11301</v>
      </c>
      <c r="G1841" s="70">
        <v>12913</v>
      </c>
      <c r="H1841" s="70">
        <v>14031</v>
      </c>
      <c r="I1841" s="70">
        <v>15927</v>
      </c>
      <c r="J1841" s="70">
        <v>17431</v>
      </c>
      <c r="K1841" s="69">
        <v>19019</v>
      </c>
      <c r="L1841" s="69">
        <v>19675</v>
      </c>
      <c r="M1841" s="265">
        <v>20892.70419493485</v>
      </c>
      <c r="N1841" s="70">
        <v>22106.155774456289</v>
      </c>
      <c r="O1841" s="70">
        <v>23670.533903073403</v>
      </c>
      <c r="P1841" s="70">
        <v>24877.897451034616</v>
      </c>
      <c r="Q1841" s="70">
        <v>26071.924612519859</v>
      </c>
      <c r="R1841" s="70">
        <v>27247.611872201935</v>
      </c>
      <c r="S1841" s="70">
        <v>28378.523617104227</v>
      </c>
      <c r="T1841" s="265">
        <v>30437.843234440275</v>
      </c>
      <c r="U1841" s="70">
        <v>21873.111832996845</v>
      </c>
      <c r="V1841" s="70">
        <v>23174.093166428651</v>
      </c>
      <c r="W1841" s="70">
        <v>24099.371442581873</v>
      </c>
      <c r="X1841" s="70">
        <v>24989.782791550511</v>
      </c>
      <c r="Y1841" s="70">
        <v>25841.348995750213</v>
      </c>
      <c r="Z1841" s="70">
        <v>26630.166519674094</v>
      </c>
      <c r="AA1841" s="70">
        <v>28261.506451444839</v>
      </c>
      <c r="BJ1841" s="275"/>
    </row>
    <row r="1842" spans="1:62" x14ac:dyDescent="0.25">
      <c r="A1842" t="str">
        <f t="shared" si="38"/>
        <v>81. Diensten in verband met gebouwen; landschapsverzorging</v>
      </c>
      <c r="B1842" s="275">
        <v>81</v>
      </c>
      <c r="C1842" s="5" t="s">
        <v>157</v>
      </c>
      <c r="D1842" s="267">
        <v>1.0392262578024358</v>
      </c>
      <c r="E1842" s="266"/>
      <c r="F1842" s="266"/>
      <c r="G1842" s="266"/>
      <c r="H1842" s="266"/>
      <c r="I1842" s="266"/>
      <c r="J1842" s="266"/>
      <c r="K1842" s="334"/>
      <c r="L1842" s="334"/>
      <c r="M1842" s="269"/>
      <c r="N1842" s="266"/>
      <c r="O1842" s="266"/>
      <c r="P1842" s="266"/>
      <c r="Q1842" s="266"/>
      <c r="R1842" s="266"/>
      <c r="S1842" s="266"/>
      <c r="T1842" s="269"/>
      <c r="U1842" s="266"/>
      <c r="V1842" s="266"/>
      <c r="W1842" s="266"/>
      <c r="X1842" s="266"/>
      <c r="Y1842" s="266"/>
      <c r="Z1842" s="266"/>
      <c r="AA1842" s="266"/>
      <c r="BJ1842" s="275"/>
    </row>
    <row r="1843" spans="1:62" x14ac:dyDescent="0.25">
      <c r="A1843" t="str">
        <f t="shared" si="38"/>
        <v>81. Diensten in verband met gebouwen; landschapsverzorging</v>
      </c>
      <c r="B1843" s="275">
        <v>81</v>
      </c>
      <c r="C1843" s="5" t="s">
        <v>158</v>
      </c>
      <c r="D1843" s="266"/>
      <c r="E1843" s="267">
        <v>-1.0829410087100033E-2</v>
      </c>
      <c r="F1843" s="267">
        <v>-3.2461728706593362E-2</v>
      </c>
      <c r="G1843" s="267">
        <v>-1.5316863729585295E-2</v>
      </c>
      <c r="H1843" s="267">
        <v>1.1433627592497664E-2</v>
      </c>
      <c r="I1843" s="267">
        <v>-1.3594827454039393E-2</v>
      </c>
      <c r="J1843" s="267">
        <v>6.4634567162433765E-3</v>
      </c>
      <c r="K1843" s="333">
        <v>-4.3042670697199803E-3</v>
      </c>
      <c r="L1843" s="333">
        <v>1.5318873944603628E-2</v>
      </c>
      <c r="M1843" s="268">
        <v>-3.2099714754779685E-3</v>
      </c>
      <c r="N1843" s="267">
        <v>-4.9785651333984493E-3</v>
      </c>
      <c r="O1843" s="267">
        <v>-4.9785651333981162E-3</v>
      </c>
      <c r="P1843" s="267">
        <v>-4.9785651333982273E-3</v>
      </c>
      <c r="Q1843" s="267">
        <v>-4.9785651333981162E-3</v>
      </c>
      <c r="R1843" s="267">
        <v>-4.9785651333981162E-3</v>
      </c>
      <c r="S1843" s="267">
        <v>-4.9785651333985603E-3</v>
      </c>
      <c r="T1843" s="268">
        <v>-4.9785651333982273E-3</v>
      </c>
      <c r="U1843" s="267">
        <v>5.5170061167431061E-4</v>
      </c>
      <c r="V1843" s="267">
        <v>5.5170061167431061E-4</v>
      </c>
      <c r="W1843" s="267">
        <v>5.5170061167419959E-4</v>
      </c>
      <c r="X1843" s="267">
        <v>5.5170061167431061E-4</v>
      </c>
      <c r="Y1843" s="267">
        <v>5.5170061167431061E-4</v>
      </c>
      <c r="Z1843" s="267">
        <v>5.5170061167397755E-4</v>
      </c>
      <c r="AA1843" s="267">
        <v>5.5170061167453266E-4</v>
      </c>
      <c r="BJ1843" s="275"/>
    </row>
    <row r="1844" spans="1:62" x14ac:dyDescent="0.25">
      <c r="A1844" t="str">
        <f t="shared" si="38"/>
        <v>81. Diensten in verband met gebouwen; landschapsverzorging</v>
      </c>
      <c r="B1844" s="275">
        <v>81</v>
      </c>
      <c r="C1844" s="5" t="s">
        <v>159</v>
      </c>
      <c r="D1844" s="270"/>
      <c r="E1844" s="70">
        <v>227.85742631483348</v>
      </c>
      <c r="F1844" s="70">
        <v>213.70189466772413</v>
      </c>
      <c r="G1844" s="70">
        <v>201.36869656672798</v>
      </c>
      <c r="H1844" s="70">
        <v>239.76776090293356</v>
      </c>
      <c r="I1844" s="70">
        <v>212.67702247600923</v>
      </c>
      <c r="J1844" s="70">
        <v>280.85942850826791</v>
      </c>
      <c r="K1844" s="69">
        <v>291.68337485093599</v>
      </c>
      <c r="L1844" s="69">
        <v>322.98702454011686</v>
      </c>
      <c r="M1844" s="265">
        <v>359.28509594844633</v>
      </c>
      <c r="N1844" s="70">
        <v>273.44818813309678</v>
      </c>
      <c r="O1844" s="70">
        <v>294.92124755744641</v>
      </c>
      <c r="P1844" s="70">
        <v>310.16867835827787</v>
      </c>
      <c r="Q1844" s="70">
        <v>335.24488032991098</v>
      </c>
      <c r="R1844" s="70">
        <v>361.71626649599881</v>
      </c>
      <c r="S1844" s="70">
        <v>389.3125448983883</v>
      </c>
      <c r="T1844" s="265">
        <v>417.43545357390491</v>
      </c>
      <c r="U1844" s="70">
        <v>276.09541939027866</v>
      </c>
      <c r="V1844" s="70">
        <v>294.63718810320557</v>
      </c>
      <c r="W1844" s="70">
        <v>306.60327231735272</v>
      </c>
      <c r="X1844" s="70">
        <v>327.89768300266093</v>
      </c>
      <c r="Y1844" s="70">
        <v>350.05926819340499</v>
      </c>
      <c r="Z1844" s="70">
        <v>372.79431999844911</v>
      </c>
      <c r="AA1844" s="70">
        <v>395.51009010669515</v>
      </c>
      <c r="BJ1844" s="275"/>
    </row>
    <row r="1845" spans="1:62" x14ac:dyDescent="0.25">
      <c r="A1845" t="str">
        <f t="shared" si="38"/>
        <v>81. Diensten in verband met gebouwen; landschapsverzorging</v>
      </c>
      <c r="B1845" s="275">
        <v>81</v>
      </c>
      <c r="C1845" s="5" t="s">
        <v>160</v>
      </c>
      <c r="D1845" s="270"/>
      <c r="E1845" s="70">
        <v>1903.9241976351684</v>
      </c>
      <c r="F1845" s="70">
        <v>1773.2975599415709</v>
      </c>
      <c r="G1845" s="70">
        <v>1861.9844209868434</v>
      </c>
      <c r="H1845" s="70">
        <v>2011.9598458415994</v>
      </c>
      <c r="I1845" s="70">
        <v>1806.8617099266098</v>
      </c>
      <c r="J1845" s="70">
        <v>1929.9563708293997</v>
      </c>
      <c r="K1845" s="69">
        <v>1842.9775340360752</v>
      </c>
      <c r="L1845" s="69">
        <v>2013.9446395697171</v>
      </c>
      <c r="M1845" s="265">
        <v>1949.5891340958806</v>
      </c>
      <c r="N1845" s="70">
        <v>1993.6330138025098</v>
      </c>
      <c r="O1845" s="70">
        <v>2150.1869864874188</v>
      </c>
      <c r="P1845" s="70">
        <v>2261.3516704728586</v>
      </c>
      <c r="Q1845" s="70">
        <v>2444.1751313000855</v>
      </c>
      <c r="R1845" s="70">
        <v>2637.1704835170131</v>
      </c>
      <c r="S1845" s="70">
        <v>2838.3671052854847</v>
      </c>
      <c r="T1845" s="265">
        <v>3043.403238684085</v>
      </c>
      <c r="U1845" s="70">
        <v>2021.2161835238965</v>
      </c>
      <c r="V1845" s="70">
        <v>2156.9552083743915</v>
      </c>
      <c r="W1845" s="70">
        <v>2244.5555138066793</v>
      </c>
      <c r="X1845" s="70">
        <v>2400.4458490784441</v>
      </c>
      <c r="Y1845" s="70">
        <v>2562.6845227188683</v>
      </c>
      <c r="Z1845" s="70">
        <v>2729.1213826388521</v>
      </c>
      <c r="AA1845" s="70">
        <v>2895.4170867305379</v>
      </c>
      <c r="BJ1845" s="275"/>
    </row>
    <row r="1846" spans="1:62" x14ac:dyDescent="0.25">
      <c r="A1846" t="str">
        <f t="shared" si="38"/>
        <v>81. Diensten in verband met gebouwen; landschapsverzorging</v>
      </c>
      <c r="B1846" s="275">
        <v>81</v>
      </c>
      <c r="C1846" s="5" t="s">
        <v>161</v>
      </c>
      <c r="D1846" s="270"/>
      <c r="E1846" s="70">
        <v>2327.1440002299305</v>
      </c>
      <c r="F1846" s="70">
        <v>2248.6069963981722</v>
      </c>
      <c r="G1846" s="70">
        <v>2599.8288060102082</v>
      </c>
      <c r="H1846" s="70">
        <v>2989.9325710043058</v>
      </c>
      <c r="I1846" s="70">
        <v>2707.8161036913921</v>
      </c>
      <c r="J1846" s="70">
        <v>3002.1592245696411</v>
      </c>
      <c r="K1846" s="69">
        <v>2777.9662071237749</v>
      </c>
      <c r="L1846" s="69">
        <v>2974.868594041729</v>
      </c>
      <c r="M1846" s="265">
        <v>2657.1634495949265</v>
      </c>
      <c r="N1846" s="70">
        <v>2827.773950106854</v>
      </c>
      <c r="O1846" s="70">
        <v>3049.8304884362196</v>
      </c>
      <c r="P1846" s="70">
        <v>3207.5067484948959</v>
      </c>
      <c r="Q1846" s="70">
        <v>3466.8239931514527</v>
      </c>
      <c r="R1846" s="70">
        <v>3740.5690734708278</v>
      </c>
      <c r="S1846" s="70">
        <v>4025.9468546108137</v>
      </c>
      <c r="T1846" s="265">
        <v>4316.7706084517167</v>
      </c>
      <c r="U1846" s="70">
        <v>2880.3704250120904</v>
      </c>
      <c r="V1846" s="70">
        <v>3073.8077603582246</v>
      </c>
      <c r="W1846" s="70">
        <v>3198.644148987014</v>
      </c>
      <c r="X1846" s="70">
        <v>3420.7984711828526</v>
      </c>
      <c r="Y1846" s="70">
        <v>3651.9996069922531</v>
      </c>
      <c r="Z1846" s="70">
        <v>3889.183443562169</v>
      </c>
      <c r="AA1846" s="70">
        <v>4126.1661234836965</v>
      </c>
      <c r="BJ1846" s="275"/>
    </row>
    <row r="1847" spans="1:62" x14ac:dyDescent="0.25">
      <c r="A1847" t="str">
        <f t="shared" si="38"/>
        <v>81. Diensten in verband met gebouwen; landschapsverzorging</v>
      </c>
      <c r="B1847" s="275">
        <v>81</v>
      </c>
      <c r="C1847" s="5" t="s">
        <v>162</v>
      </c>
      <c r="D1847" s="270"/>
      <c r="E1847" s="70">
        <v>2132.2034828407877</v>
      </c>
      <c r="F1847" s="70">
        <v>2043.6210051333935</v>
      </c>
      <c r="G1847" s="70">
        <v>2481.6295633722493</v>
      </c>
      <c r="H1847" s="70">
        <v>2871.028476115041</v>
      </c>
      <c r="I1847" s="70">
        <v>2608.6389671406682</v>
      </c>
      <c r="J1847" s="70">
        <v>2974.4229570421753</v>
      </c>
      <c r="K1847" s="69">
        <v>2879.5819100503845</v>
      </c>
      <c r="L1847" s="69">
        <v>3196.4177763484918</v>
      </c>
      <c r="M1847" s="265">
        <v>2959.8059716302064</v>
      </c>
      <c r="N1847" s="70">
        <v>2957.0028026084829</v>
      </c>
      <c r="O1847" s="70">
        <v>2974.8600460675939</v>
      </c>
      <c r="P1847" s="70">
        <v>3010.0079832427314</v>
      </c>
      <c r="Q1847" s="70">
        <v>3082.3149983035541</v>
      </c>
      <c r="R1847" s="70">
        <v>3199.7495337631599</v>
      </c>
      <c r="S1847" s="70">
        <v>3388.0276985383625</v>
      </c>
      <c r="T1847" s="265">
        <v>3636.3578315146269</v>
      </c>
      <c r="U1847" s="70">
        <v>3027.1013918947483</v>
      </c>
      <c r="V1847" s="70">
        <v>3013.2774251183291</v>
      </c>
      <c r="W1847" s="70">
        <v>3016.7378611344138</v>
      </c>
      <c r="X1847" s="70">
        <v>3056.6400088948017</v>
      </c>
      <c r="Y1847" s="70">
        <v>3139.6454378883982</v>
      </c>
      <c r="Z1847" s="70">
        <v>3289.341170560107</v>
      </c>
      <c r="AA1847" s="70">
        <v>3493.2199271622312</v>
      </c>
      <c r="BJ1847" s="275"/>
    </row>
    <row r="1848" spans="1:62" x14ac:dyDescent="0.25">
      <c r="A1848" t="str">
        <f t="shared" si="38"/>
        <v>81. Diensten in verband met gebouwen; landschapsverzorging</v>
      </c>
      <c r="B1848" s="275">
        <v>81</v>
      </c>
      <c r="C1848" s="5" t="s">
        <v>163</v>
      </c>
      <c r="D1848" s="270"/>
      <c r="E1848" s="70">
        <v>1732.9649816669046</v>
      </c>
      <c r="F1848" s="70">
        <v>1636.6033821845999</v>
      </c>
      <c r="G1848" s="70">
        <v>2005.4170219979558</v>
      </c>
      <c r="H1848" s="70">
        <v>2498.7793130570358</v>
      </c>
      <c r="I1848" s="70">
        <v>2229.7762253813239</v>
      </c>
      <c r="J1848" s="70">
        <v>2637.0448924786488</v>
      </c>
      <c r="K1848" s="69">
        <v>2529.9502528241601</v>
      </c>
      <c r="L1848" s="69">
        <v>2934.9662975600031</v>
      </c>
      <c r="M1848" s="265">
        <v>2648.8883636848545</v>
      </c>
      <c r="N1848" s="70">
        <v>2739.1252602689665</v>
      </c>
      <c r="O1848" s="70">
        <v>2831.288303220937</v>
      </c>
      <c r="P1848" s="70">
        <v>2922.6476130125393</v>
      </c>
      <c r="Q1848" s="70">
        <v>2988.9491640230508</v>
      </c>
      <c r="R1848" s="70">
        <v>3058.8734647609435</v>
      </c>
      <c r="S1848" s="70">
        <v>3079.1445278948054</v>
      </c>
      <c r="T1848" s="265">
        <v>3097.7393812483101</v>
      </c>
      <c r="U1848" s="70">
        <v>2819.9710572362319</v>
      </c>
      <c r="V1848" s="70">
        <v>2884.1258038723395</v>
      </c>
      <c r="W1848" s="70">
        <v>2945.8044093162239</v>
      </c>
      <c r="X1848" s="70">
        <v>2980.8720080231319</v>
      </c>
      <c r="Y1848" s="70">
        <v>3018.4477299441942</v>
      </c>
      <c r="Z1848" s="70">
        <v>3006.4194271690885</v>
      </c>
      <c r="AA1848" s="70">
        <v>2992.6899094236906</v>
      </c>
      <c r="BJ1848" s="275"/>
    </row>
    <row r="1849" spans="1:62" x14ac:dyDescent="0.25">
      <c r="A1849" t="str">
        <f t="shared" si="38"/>
        <v>81. Diensten in verband met gebouwen; landschapsverzorging</v>
      </c>
      <c r="B1849" s="275">
        <v>81</v>
      </c>
      <c r="C1849" s="5" t="s">
        <v>164</v>
      </c>
      <c r="D1849" s="270"/>
      <c r="E1849" s="70">
        <v>1444.8751979374197</v>
      </c>
      <c r="F1849" s="70">
        <v>1296.4115774103632</v>
      </c>
      <c r="G1849" s="70">
        <v>1607.6573341691587</v>
      </c>
      <c r="H1849" s="70">
        <v>2024.6401551069762</v>
      </c>
      <c r="I1849" s="70">
        <v>1748.8303895161182</v>
      </c>
      <c r="J1849" s="70">
        <v>2130.5005036931257</v>
      </c>
      <c r="K1849" s="69">
        <v>2077.4227800359081</v>
      </c>
      <c r="L1849" s="69">
        <v>2468.5501160314466</v>
      </c>
      <c r="M1849" s="265">
        <v>2267.7589785934538</v>
      </c>
      <c r="N1849" s="70">
        <v>2353.3429874979352</v>
      </c>
      <c r="O1849" s="70">
        <v>2459.7114459982381</v>
      </c>
      <c r="P1849" s="70">
        <v>2571.9885874350994</v>
      </c>
      <c r="Q1849" s="70">
        <v>2694.536295966021</v>
      </c>
      <c r="R1849" s="70">
        <v>2786.8239801737104</v>
      </c>
      <c r="S1849" s="70">
        <v>2908.9608171631244</v>
      </c>
      <c r="T1849" s="265">
        <v>3006.838298206646</v>
      </c>
      <c r="U1849" s="70">
        <v>2438.1381648487882</v>
      </c>
      <c r="V1849" s="70">
        <v>2521.4745798200552</v>
      </c>
      <c r="W1849" s="70">
        <v>2608.776157776043</v>
      </c>
      <c r="X1849" s="70">
        <v>2704.2644869002506</v>
      </c>
      <c r="Y1849" s="70">
        <v>2767.4004883088323</v>
      </c>
      <c r="Z1849" s="70">
        <v>2858.2334217918792</v>
      </c>
      <c r="AA1849" s="70">
        <v>2923.2586427179608</v>
      </c>
      <c r="BJ1849" s="275"/>
    </row>
    <row r="1850" spans="1:62" x14ac:dyDescent="0.25">
      <c r="A1850" t="str">
        <f t="shared" si="38"/>
        <v>81. Diensten in verband met gebouwen; landschapsverzorging</v>
      </c>
      <c r="B1850" s="275">
        <v>81</v>
      </c>
      <c r="C1850" s="5" t="s">
        <v>165</v>
      </c>
      <c r="D1850" s="270"/>
      <c r="E1850" s="70">
        <v>1319.7191707256943</v>
      </c>
      <c r="F1850" s="70">
        <v>1135.8957877049625</v>
      </c>
      <c r="G1850" s="70">
        <v>1439.7308174784578</v>
      </c>
      <c r="H1850" s="70">
        <v>1858.6283419488416</v>
      </c>
      <c r="I1850" s="70">
        <v>1569.3637263373787</v>
      </c>
      <c r="J1850" s="70">
        <v>1906.7385443344651</v>
      </c>
      <c r="K1850" s="69">
        <v>1813.0481694884904</v>
      </c>
      <c r="L1850" s="69">
        <v>2167.4413450210636</v>
      </c>
      <c r="M1850" s="265">
        <v>1937.8009868241857</v>
      </c>
      <c r="N1850" s="70">
        <v>2031.7439885645774</v>
      </c>
      <c r="O1850" s="70">
        <v>2183.4333562454544</v>
      </c>
      <c r="P1850" s="70">
        <v>2316.0136545063224</v>
      </c>
      <c r="Q1850" s="70">
        <v>2452.8080917876182</v>
      </c>
      <c r="R1850" s="70">
        <v>2598.8507800476195</v>
      </c>
      <c r="S1850" s="70">
        <v>2728.0069142909824</v>
      </c>
      <c r="T1850" s="265">
        <v>2851.3097612592496</v>
      </c>
      <c r="U1850" s="70">
        <v>2113.6208184638413</v>
      </c>
      <c r="V1850" s="70">
        <v>2247.4776553176957</v>
      </c>
      <c r="W1850" s="70">
        <v>2358.8151302597385</v>
      </c>
      <c r="X1850" s="70">
        <v>2471.8021573656956</v>
      </c>
      <c r="Y1850" s="70">
        <v>2591.3664286425114</v>
      </c>
      <c r="Z1850" s="70">
        <v>2691.4746780695755</v>
      </c>
      <c r="AA1850" s="70">
        <v>2783.4702236420308</v>
      </c>
      <c r="BJ1850" s="275"/>
    </row>
    <row r="1851" spans="1:62" x14ac:dyDescent="0.25">
      <c r="A1851" t="str">
        <f t="shared" si="38"/>
        <v>81. Diensten in verband met gebouwen; landschapsverzorging</v>
      </c>
      <c r="B1851" s="275">
        <v>81</v>
      </c>
      <c r="C1851" s="5" t="s">
        <v>166</v>
      </c>
      <c r="D1851" s="266"/>
      <c r="E1851" s="70">
        <v>1008.1079971200342</v>
      </c>
      <c r="F1851" s="70">
        <v>879.83132414316219</v>
      </c>
      <c r="G1851" s="70">
        <v>1159.1832283837869</v>
      </c>
      <c r="H1851" s="70">
        <v>1552.2555544196082</v>
      </c>
      <c r="I1851" s="70">
        <v>1273.4958687072246</v>
      </c>
      <c r="J1851" s="70">
        <v>1594.1753681629943</v>
      </c>
      <c r="K1851" s="69">
        <v>1486.1137833317616</v>
      </c>
      <c r="L1851" s="69">
        <v>1797.0626179756937</v>
      </c>
      <c r="M1851" s="265">
        <v>1567.6832276168052</v>
      </c>
      <c r="N1851" s="70">
        <v>1609.6523383459964</v>
      </c>
      <c r="O1851" s="70">
        <v>1669.2542440929124</v>
      </c>
      <c r="P1851" s="70">
        <v>1761.5744203440627</v>
      </c>
      <c r="Q1851" s="70">
        <v>1850.0697095765065</v>
      </c>
      <c r="R1851" s="70">
        <v>1954.8112583408235</v>
      </c>
      <c r="S1851" s="70">
        <v>2076.5867792976269</v>
      </c>
      <c r="T1851" s="265">
        <v>2231.31840119548</v>
      </c>
      <c r="U1851" s="70">
        <v>1685.8328305578311</v>
      </c>
      <c r="V1851" s="70">
        <v>1729.8253564836173</v>
      </c>
      <c r="W1851" s="70">
        <v>1806.2510497712215</v>
      </c>
      <c r="X1851" s="70">
        <v>1876.9925863382823</v>
      </c>
      <c r="Y1851" s="70">
        <v>1962.3507858510288</v>
      </c>
      <c r="Z1851" s="70">
        <v>2062.6200930495893</v>
      </c>
      <c r="AA1851" s="70">
        <v>2192.9465868311795</v>
      </c>
      <c r="BJ1851" s="275"/>
    </row>
    <row r="1852" spans="1:62" x14ac:dyDescent="0.25">
      <c r="A1852" t="str">
        <f t="shared" si="38"/>
        <v>81. Diensten in verband met gebouwen; landschapsverzorging</v>
      </c>
      <c r="B1852" s="275">
        <v>81</v>
      </c>
      <c r="C1852" s="5" t="s">
        <v>167</v>
      </c>
      <c r="D1852" s="266"/>
      <c r="E1852" s="70">
        <v>634.71524556017948</v>
      </c>
      <c r="F1852" s="70">
        <v>559.41325721183853</v>
      </c>
      <c r="G1852" s="70">
        <v>791.87452156580412</v>
      </c>
      <c r="H1852" s="70">
        <v>1116.6901916944141</v>
      </c>
      <c r="I1852" s="70">
        <v>965.03668577268445</v>
      </c>
      <c r="J1852" s="70">
        <v>1276.4956641591361</v>
      </c>
      <c r="K1852" s="69">
        <v>1256.8515176416902</v>
      </c>
      <c r="L1852" s="69">
        <v>1575.0778320104557</v>
      </c>
      <c r="M1852" s="265">
        <v>1370.4931283498734</v>
      </c>
      <c r="N1852" s="70">
        <v>1388.6135997356075</v>
      </c>
      <c r="O1852" s="70">
        <v>1424.4003667693144</v>
      </c>
      <c r="P1852" s="70">
        <v>1448.8238820763672</v>
      </c>
      <c r="Q1852" s="70">
        <v>1496.396217548503</v>
      </c>
      <c r="R1852" s="70">
        <v>1557.9512337273534</v>
      </c>
      <c r="S1852" s="70">
        <v>1623.9305483833457</v>
      </c>
      <c r="T1852" s="265">
        <v>1683.7666682259937</v>
      </c>
      <c r="U1852" s="70">
        <v>1457.3050305551562</v>
      </c>
      <c r="V1852" s="70">
        <v>1479.1031909331787</v>
      </c>
      <c r="W1852" s="70">
        <v>1488.604545327157</v>
      </c>
      <c r="X1852" s="70">
        <v>1521.2748788542492</v>
      </c>
      <c r="Y1852" s="70">
        <v>1567.1562492608614</v>
      </c>
      <c r="Z1852" s="70">
        <v>1616.304709454005</v>
      </c>
      <c r="AA1852" s="70">
        <v>1658.1928652890037</v>
      </c>
      <c r="BJ1852" s="275"/>
    </row>
    <row r="1853" spans="1:62" x14ac:dyDescent="0.25">
      <c r="A1853" t="str">
        <f t="shared" si="38"/>
        <v>81. Diensten in verband met gebouwen; landschapsverzorging</v>
      </c>
      <c r="B1853" s="275">
        <v>81</v>
      </c>
      <c r="C1853" s="5" t="s">
        <v>168</v>
      </c>
      <c r="D1853" s="266"/>
      <c r="E1853" s="70">
        <v>345.24640053243837</v>
      </c>
      <c r="F1853" s="70">
        <v>361.26284553361921</v>
      </c>
      <c r="G1853" s="70">
        <v>474.41642688664513</v>
      </c>
      <c r="H1853" s="70">
        <v>669.26785111036429</v>
      </c>
      <c r="I1853" s="70">
        <v>641.74429881202082</v>
      </c>
      <c r="J1853" s="70">
        <v>851.63594402885315</v>
      </c>
      <c r="K1853" s="69">
        <v>898.33772377245884</v>
      </c>
      <c r="L1853" s="69">
        <v>1148.1087837878213</v>
      </c>
      <c r="M1853" s="265">
        <v>1104.2762508236519</v>
      </c>
      <c r="N1853" s="70">
        <v>1202.5823611887085</v>
      </c>
      <c r="O1853" s="70">
        <v>1318.4413194095002</v>
      </c>
      <c r="P1853" s="70">
        <v>1427.5148296558007</v>
      </c>
      <c r="Q1853" s="70">
        <v>1497.9485411936271</v>
      </c>
      <c r="R1853" s="70">
        <v>1542.2069405802283</v>
      </c>
      <c r="S1853" s="70">
        <v>1584.8561302779731</v>
      </c>
      <c r="T1853" s="265">
        <v>1626.2924986465164</v>
      </c>
      <c r="U1853" s="70">
        <v>1240.7823390871433</v>
      </c>
      <c r="V1853" s="70">
        <v>1345.9809902792526</v>
      </c>
      <c r="W1853" s="70">
        <v>1441.9695750926098</v>
      </c>
      <c r="X1853" s="70">
        <v>1497.1651531045286</v>
      </c>
      <c r="Y1853" s="70">
        <v>1525.1509043363342</v>
      </c>
      <c r="Z1853" s="70">
        <v>1550.8055791324477</v>
      </c>
      <c r="AA1853" s="70">
        <v>1574.5755987899004</v>
      </c>
      <c r="BJ1853" s="275"/>
    </row>
    <row r="1854" spans="1:62" x14ac:dyDescent="0.25">
      <c r="A1854" t="str">
        <f t="shared" si="38"/>
        <v>81. Diensten in verband met gebouwen; landschapsverzorging</v>
      </c>
      <c r="B1854" s="275">
        <v>81</v>
      </c>
      <c r="C1854" s="5" t="s">
        <v>169</v>
      </c>
      <c r="D1854" s="266"/>
      <c r="E1854" s="70">
        <v>84.491453629856451</v>
      </c>
      <c r="F1854" s="70">
        <v>92.912743343589923</v>
      </c>
      <c r="G1854" s="70">
        <v>121.35706606296509</v>
      </c>
      <c r="H1854" s="70">
        <v>158.25145434353257</v>
      </c>
      <c r="I1854" s="70">
        <v>163.45718302773565</v>
      </c>
      <c r="J1854" s="70">
        <v>219.66778793289836</v>
      </c>
      <c r="K1854" s="69">
        <v>238.39103571259173</v>
      </c>
      <c r="L1854" s="69">
        <v>277.31662923795869</v>
      </c>
      <c r="M1854" s="265">
        <v>285.13001256557078</v>
      </c>
      <c r="N1854" s="70">
        <v>333.09091957394457</v>
      </c>
      <c r="O1854" s="70">
        <v>381.61251908450049</v>
      </c>
      <c r="P1854" s="70">
        <v>534.80241787679188</v>
      </c>
      <c r="Q1854" s="70">
        <v>615.13832933122274</v>
      </c>
      <c r="R1854" s="70">
        <v>698.01603988673139</v>
      </c>
      <c r="S1854" s="70">
        <v>770.52970087930441</v>
      </c>
      <c r="T1854" s="265">
        <v>846.69331832796036</v>
      </c>
      <c r="U1854" s="70">
        <v>341.74171718714717</v>
      </c>
      <c r="V1854" s="70">
        <v>387.39602917302284</v>
      </c>
      <c r="W1854" s="70">
        <v>537.18423744922552</v>
      </c>
      <c r="X1854" s="70">
        <v>611.36424356449913</v>
      </c>
      <c r="Y1854" s="70">
        <v>686.4201059488131</v>
      </c>
      <c r="Z1854" s="70">
        <v>749.74110953285208</v>
      </c>
      <c r="AA1854" s="70">
        <v>815.16480541061617</v>
      </c>
      <c r="BJ1854" s="275"/>
    </row>
    <row r="1855" spans="1:62" x14ac:dyDescent="0.25">
      <c r="A1855" t="str">
        <f t="shared" si="38"/>
        <v>81. Diensten in verband met gebouwen; landschapsverzorging</v>
      </c>
      <c r="B1855" s="275">
        <v>81</v>
      </c>
      <c r="C1855" s="5" t="s">
        <v>26</v>
      </c>
      <c r="D1855" s="270"/>
      <c r="E1855" s="70">
        <v>1064.4530997224745</v>
      </c>
      <c r="F1855" s="70">
        <v>1013.5888460890476</v>
      </c>
      <c r="G1855" s="70">
        <v>1387.6480145154144</v>
      </c>
      <c r="H1855" s="70">
        <v>1944.2094971483109</v>
      </c>
      <c r="I1855" s="70">
        <v>1770.238167612441</v>
      </c>
      <c r="J1855" s="70">
        <v>2347.7993961208876</v>
      </c>
      <c r="K1855" s="69">
        <v>2393.5802771267408</v>
      </c>
      <c r="L1855" s="69">
        <v>3000.5032450362355</v>
      </c>
      <c r="M1855" s="265">
        <v>2759.8993917390962</v>
      </c>
      <c r="N1855" s="70">
        <v>2924.2868804982604</v>
      </c>
      <c r="O1855" s="70">
        <v>3124.4542052633151</v>
      </c>
      <c r="P1855" s="70">
        <v>3411.14112960896</v>
      </c>
      <c r="Q1855" s="70">
        <v>3609.483088073353</v>
      </c>
      <c r="R1855" s="70">
        <v>3798.1742141943132</v>
      </c>
      <c r="S1855" s="70">
        <v>3979.3163795406231</v>
      </c>
      <c r="T1855" s="265">
        <v>4156.7524852004708</v>
      </c>
      <c r="U1855" s="70">
        <v>3039.8290868294466</v>
      </c>
      <c r="V1855" s="70">
        <v>3212.480210385454</v>
      </c>
      <c r="W1855" s="70">
        <v>3467.7583578689919</v>
      </c>
      <c r="X1855" s="70">
        <v>3629.8042755232768</v>
      </c>
      <c r="Y1855" s="70">
        <v>3778.727259546009</v>
      </c>
      <c r="Z1855" s="70">
        <v>3916.851398119305</v>
      </c>
      <c r="AA1855" s="70">
        <v>4047.9332694895202</v>
      </c>
      <c r="BJ1855" s="275"/>
    </row>
    <row r="1856" spans="1:62" x14ac:dyDescent="0.25">
      <c r="A1856" t="str">
        <f t="shared" si="38"/>
        <v>81. Diensten in verband met gebouwen; landschapsverzorging</v>
      </c>
      <c r="B1856" s="275">
        <v>81</v>
      </c>
      <c r="C1856" s="5" t="s">
        <v>19</v>
      </c>
      <c r="D1856" s="270"/>
      <c r="E1856" s="70">
        <v>13161.249554193246</v>
      </c>
      <c r="F1856" s="70">
        <v>12241.558373672997</v>
      </c>
      <c r="G1856" s="70">
        <v>14744.447903480799</v>
      </c>
      <c r="H1856" s="70">
        <v>17991.20151554465</v>
      </c>
      <c r="I1856" s="70">
        <v>15927.698180789166</v>
      </c>
      <c r="J1856" s="70">
        <v>18803.656685739606</v>
      </c>
      <c r="K1856" s="69">
        <v>18092.324288868236</v>
      </c>
      <c r="L1856" s="69">
        <v>20876.741656124494</v>
      </c>
      <c r="M1856" s="265">
        <v>19107.87459972786</v>
      </c>
      <c r="N1856" s="70">
        <v>19710.009409826682</v>
      </c>
      <c r="O1856" s="70">
        <v>20737.940323369538</v>
      </c>
      <c r="P1856" s="70">
        <v>21772.400485475744</v>
      </c>
      <c r="Q1856" s="70">
        <v>22924.405352511552</v>
      </c>
      <c r="R1856" s="70">
        <v>24136.739054764406</v>
      </c>
      <c r="S1856" s="70">
        <v>25413.669621520214</v>
      </c>
      <c r="T1856" s="265">
        <v>26757.925459334492</v>
      </c>
      <c r="U1856" s="70">
        <v>20302.17537775715</v>
      </c>
      <c r="V1856" s="70">
        <v>21134.061187833311</v>
      </c>
      <c r="W1856" s="70">
        <v>21953.945901237683</v>
      </c>
      <c r="X1856" s="70">
        <v>22869.517526309395</v>
      </c>
      <c r="Y1856" s="70">
        <v>23822.681528085493</v>
      </c>
      <c r="Z1856" s="70">
        <v>24816.039334959019</v>
      </c>
      <c r="AA1856" s="70">
        <v>25850.611859587538</v>
      </c>
      <c r="BJ1856" s="275"/>
    </row>
    <row r="1857" spans="1:62" x14ac:dyDescent="0.25">
      <c r="A1857" t="str">
        <f t="shared" si="38"/>
        <v>81. Diensten in verband met gebouwen; landschapsverzorging</v>
      </c>
      <c r="B1857" s="275">
        <v>81</v>
      </c>
      <c r="C1857" s="5" t="s">
        <v>20</v>
      </c>
      <c r="D1857" s="270"/>
      <c r="E1857" s="267">
        <v>8.0877814476463139E-2</v>
      </c>
      <c r="F1857" s="267">
        <v>8.2799004436305862E-2</v>
      </c>
      <c r="G1857" s="267">
        <v>9.4113256976398899E-2</v>
      </c>
      <c r="H1857" s="267">
        <v>0.10806446114610449</v>
      </c>
      <c r="I1857" s="267">
        <v>0.11114212157457716</v>
      </c>
      <c r="J1857" s="267">
        <v>0.12485866102317329</v>
      </c>
      <c r="K1857" s="333">
        <v>0.13229810824248006</v>
      </c>
      <c r="L1857" s="333">
        <v>0.14372469106815788</v>
      </c>
      <c r="M1857" s="268">
        <v>0.14443780114500038</v>
      </c>
      <c r="N1857" s="267">
        <v>0.14836557505854459</v>
      </c>
      <c r="O1857" s="267">
        <v>0.15066367038111181</v>
      </c>
      <c r="P1857" s="267">
        <v>0.15667271653782572</v>
      </c>
      <c r="Q1857" s="267">
        <v>0.15745154705519571</v>
      </c>
      <c r="R1857" s="267">
        <v>0.15736070251977899</v>
      </c>
      <c r="S1857" s="267">
        <v>0.15658173096619429</v>
      </c>
      <c r="T1857" s="268">
        <v>0.1553465903594701</v>
      </c>
      <c r="U1857" s="267">
        <v>0.14972923000950192</v>
      </c>
      <c r="V1857" s="267">
        <v>0.15200486938283542</v>
      </c>
      <c r="W1857" s="267">
        <v>0.15795604004260083</v>
      </c>
      <c r="X1857" s="267">
        <v>0.15871800842967071</v>
      </c>
      <c r="Y1857" s="267">
        <v>0.15861888826793571</v>
      </c>
      <c r="Z1857" s="267">
        <v>0.15783547669516834</v>
      </c>
      <c r="AA1857" s="267">
        <v>0.15658945681737171</v>
      </c>
      <c r="BJ1857" s="275"/>
    </row>
    <row r="1858" spans="1:62" x14ac:dyDescent="0.25">
      <c r="A1858" t="str">
        <f t="shared" si="38"/>
        <v>81. Diensten in verband met gebouwen; landschapsverzorging</v>
      </c>
      <c r="B1858" s="275">
        <v>81</v>
      </c>
      <c r="C1858" s="5" t="s">
        <v>29</v>
      </c>
      <c r="D1858" s="270"/>
      <c r="E1858" s="70">
        <v>13161.249554193246</v>
      </c>
      <c r="F1858" s="70">
        <v>12241.558373672997</v>
      </c>
      <c r="G1858" s="70">
        <v>14744.447903480799</v>
      </c>
      <c r="H1858" s="70">
        <v>17991.20151554465</v>
      </c>
      <c r="I1858" s="70">
        <v>15927.698180789166</v>
      </c>
      <c r="J1858" s="70">
        <v>18803.656685739606</v>
      </c>
      <c r="K1858" s="69">
        <v>18092.324288868236</v>
      </c>
      <c r="L1858" s="69">
        <v>20876.741656124494</v>
      </c>
      <c r="M1858" s="265">
        <v>19107.87459972786</v>
      </c>
      <c r="N1858" s="70">
        <v>19710.009409826682</v>
      </c>
      <c r="O1858" s="70">
        <v>20737.940323369538</v>
      </c>
      <c r="P1858" s="70">
        <v>21772.400485475744</v>
      </c>
      <c r="Q1858" s="70">
        <v>22924.405352511552</v>
      </c>
      <c r="R1858" s="70">
        <v>24136.739054764406</v>
      </c>
      <c r="S1858" s="70">
        <v>25413.669621520214</v>
      </c>
      <c r="T1858" s="265">
        <v>26757.925459334492</v>
      </c>
      <c r="U1858" s="70">
        <v>20302.17537775715</v>
      </c>
      <c r="V1858" s="70">
        <v>21134.061187833311</v>
      </c>
      <c r="W1858" s="70">
        <v>21953.945901237683</v>
      </c>
      <c r="X1858" s="70">
        <v>22869.517526309395</v>
      </c>
      <c r="Y1858" s="70">
        <v>23822.681528085493</v>
      </c>
      <c r="Z1858" s="70">
        <v>24816.039334959019</v>
      </c>
      <c r="AA1858" s="70">
        <v>25850.611859587538</v>
      </c>
      <c r="BJ1858" s="275"/>
    </row>
    <row r="1859" spans="1:62" x14ac:dyDescent="0.25">
      <c r="A1859" t="str">
        <f t="shared" ref="A1859:A1922" si="39">VLOOKUP(B1859,$AU$3:$AV$70,2)</f>
        <v>82. Administratieve en ondersteunende activiteiten ten behoeve van kantoren en overige zakelijke activiteiten</v>
      </c>
      <c r="B1859" s="275">
        <v>82</v>
      </c>
      <c r="C1859" s="5" t="s">
        <v>25</v>
      </c>
      <c r="D1859" s="70">
        <v>14340</v>
      </c>
      <c r="E1859" s="70">
        <v>14555</v>
      </c>
      <c r="F1859" s="70">
        <v>14154</v>
      </c>
      <c r="G1859" s="70">
        <v>14335</v>
      </c>
      <c r="H1859" s="70">
        <v>14188</v>
      </c>
      <c r="I1859" s="70">
        <v>14316</v>
      </c>
      <c r="J1859" s="70">
        <v>14532</v>
      </c>
      <c r="K1859" s="69">
        <v>16507</v>
      </c>
      <c r="L1859" s="69">
        <v>17259</v>
      </c>
      <c r="M1859" s="265">
        <v>17509.885510616612</v>
      </c>
      <c r="N1859" s="70">
        <v>17902.778348960594</v>
      </c>
      <c r="O1859" s="70">
        <v>18304.487052053002</v>
      </c>
      <c r="P1859" s="70">
        <v>18715.20943330165</v>
      </c>
      <c r="Q1859" s="70">
        <v>19135.147744719721</v>
      </c>
      <c r="R1859" s="70">
        <v>19564.508776520637</v>
      </c>
      <c r="S1859" s="70">
        <v>20003.503958947862</v>
      </c>
      <c r="T1859" s="265">
        <v>20452.349466389405</v>
      </c>
      <c r="U1859" s="70">
        <v>17757.295760237506</v>
      </c>
      <c r="V1859" s="70">
        <v>18008.201854053375</v>
      </c>
      <c r="W1859" s="70">
        <v>18262.653187457767</v>
      </c>
      <c r="X1859" s="70">
        <v>18520.699853788563</v>
      </c>
      <c r="Y1859" s="70">
        <v>18782.392654189862</v>
      </c>
      <c r="Z1859" s="70">
        <v>19047.783107613024</v>
      </c>
      <c r="AA1859" s="70">
        <v>19316.923460959253</v>
      </c>
      <c r="BJ1859" s="275"/>
    </row>
    <row r="1860" spans="1:62" x14ac:dyDescent="0.25">
      <c r="A1860" t="str">
        <f t="shared" si="39"/>
        <v>82. Administratieve en ondersteunende activiteiten ten behoeve van kantoren en overige zakelijke activiteiten</v>
      </c>
      <c r="B1860" s="275">
        <v>82</v>
      </c>
      <c r="C1860" s="5" t="s">
        <v>154</v>
      </c>
      <c r="D1860" s="266"/>
      <c r="E1860" s="70">
        <v>215</v>
      </c>
      <c r="F1860" s="70">
        <v>-401</v>
      </c>
      <c r="G1860" s="70">
        <v>181</v>
      </c>
      <c r="H1860" s="70">
        <v>-147</v>
      </c>
      <c r="I1860" s="70">
        <v>128</v>
      </c>
      <c r="J1860" s="70">
        <v>216</v>
      </c>
      <c r="K1860" s="69">
        <v>1975</v>
      </c>
      <c r="L1860" s="69">
        <v>752</v>
      </c>
      <c r="M1860" s="265">
        <v>250.88551061661201</v>
      </c>
      <c r="N1860" s="70">
        <v>392.89283834398157</v>
      </c>
      <c r="O1860" s="70">
        <v>401.70870309240854</v>
      </c>
      <c r="P1860" s="70">
        <v>410.72238124864816</v>
      </c>
      <c r="Q1860" s="70">
        <v>419.93831141807095</v>
      </c>
      <c r="R1860" s="70">
        <v>429.36103180091595</v>
      </c>
      <c r="S1860" s="70">
        <v>438.99518242722479</v>
      </c>
      <c r="T1860" s="265">
        <v>448.8455074415433</v>
      </c>
      <c r="U1860" s="70">
        <v>247.41024962089432</v>
      </c>
      <c r="V1860" s="70">
        <v>250.9060938158691</v>
      </c>
      <c r="W1860" s="70">
        <v>254.45133340439133</v>
      </c>
      <c r="X1860" s="70">
        <v>258.04666633079614</v>
      </c>
      <c r="Y1860" s="70">
        <v>261.69280040129888</v>
      </c>
      <c r="Z1860" s="70">
        <v>265.3904534231624</v>
      </c>
      <c r="AA1860" s="70">
        <v>269.14035334622895</v>
      </c>
      <c r="BJ1860" s="275"/>
    </row>
    <row r="1861" spans="1:62" x14ac:dyDescent="0.25">
      <c r="A1861" t="str">
        <f t="shared" si="39"/>
        <v>82. Administratieve en ondersteunende activiteiten ten behoeve van kantoren en overige zakelijke activiteiten</v>
      </c>
      <c r="B1861" s="275">
        <v>82</v>
      </c>
      <c r="C1861" s="5" t="s">
        <v>155</v>
      </c>
      <c r="D1861" s="266"/>
      <c r="E1861" s="267">
        <v>1.0149930264993026</v>
      </c>
      <c r="F1861" s="267">
        <v>0.97244933012710411</v>
      </c>
      <c r="G1861" s="267">
        <v>1.0127879044792991</v>
      </c>
      <c r="H1861" s="267">
        <v>0.98974537844436694</v>
      </c>
      <c r="I1861" s="267">
        <v>1.0090217084860444</v>
      </c>
      <c r="J1861" s="267">
        <v>1.0150880134115674</v>
      </c>
      <c r="K1861" s="333">
        <v>1.1359069639416459</v>
      </c>
      <c r="L1861" s="333">
        <v>1.0455564306051979</v>
      </c>
      <c r="M1861" s="268">
        <v>1.0145365033093814</v>
      </c>
      <c r="N1861" s="267">
        <v>1.0224383442202269</v>
      </c>
      <c r="O1861" s="267">
        <v>1.0224383442202272</v>
      </c>
      <c r="P1861" s="267">
        <v>1.0224383442202267</v>
      </c>
      <c r="Q1861" s="267">
        <v>1.0224383442202274</v>
      </c>
      <c r="R1861" s="267">
        <v>1.0224383442202267</v>
      </c>
      <c r="S1861" s="267">
        <v>1.0224383442202272</v>
      </c>
      <c r="T1861" s="268">
        <v>1.0224383442202269</v>
      </c>
      <c r="U1861" s="267">
        <v>1.014129746849052</v>
      </c>
      <c r="V1861" s="267">
        <v>1.0141297468490502</v>
      </c>
      <c r="W1861" s="267">
        <v>1.0141297468490513</v>
      </c>
      <c r="X1861" s="267">
        <v>1.0141297468490511</v>
      </c>
      <c r="Y1861" s="267">
        <v>1.0141297468490515</v>
      </c>
      <c r="Z1861" s="267">
        <v>1.0141297468490502</v>
      </c>
      <c r="AA1861" s="267">
        <v>1.0141297468490524</v>
      </c>
      <c r="BJ1861" s="275"/>
    </row>
    <row r="1862" spans="1:62" x14ac:dyDescent="0.25">
      <c r="A1862" t="str">
        <f t="shared" si="39"/>
        <v>82. Administratieve en ondersteunende activiteiten ten behoeve van kantoren en overige zakelijke activiteiten</v>
      </c>
      <c r="B1862" s="275">
        <v>82</v>
      </c>
      <c r="C1862" s="5" t="s">
        <v>8</v>
      </c>
      <c r="D1862" s="70">
        <v>31</v>
      </c>
      <c r="E1862" s="70">
        <v>23</v>
      </c>
      <c r="F1862" s="70">
        <v>23</v>
      </c>
      <c r="G1862" s="70">
        <v>47</v>
      </c>
      <c r="H1862" s="70">
        <v>32</v>
      </c>
      <c r="I1862" s="70">
        <v>27</v>
      </c>
      <c r="J1862" s="70">
        <v>32</v>
      </c>
      <c r="K1862" s="69">
        <v>33</v>
      </c>
      <c r="L1862" s="69">
        <v>38</v>
      </c>
      <c r="M1862" s="265">
        <v>32.336698462963469</v>
      </c>
      <c r="N1862" s="70">
        <v>33.475154146574326</v>
      </c>
      <c r="O1862" s="70">
        <v>34.246325006573315</v>
      </c>
      <c r="P1862" s="70">
        <v>35.489053091545891</v>
      </c>
      <c r="Q1862" s="70">
        <v>36.84333924127079</v>
      </c>
      <c r="R1862" s="70">
        <v>38.220383575743426</v>
      </c>
      <c r="S1862" s="70">
        <v>39.538853786793538</v>
      </c>
      <c r="T1862" s="265">
        <v>40.354115143213171</v>
      </c>
      <c r="U1862" s="70">
        <v>33.20312642058559</v>
      </c>
      <c r="V1862" s="70">
        <v>33.691997580927399</v>
      </c>
      <c r="W1862" s="70">
        <v>34.630885156375165</v>
      </c>
      <c r="X1862" s="70">
        <v>35.660264388979328</v>
      </c>
      <c r="Y1862" s="70">
        <v>36.692475130010806</v>
      </c>
      <c r="Z1862" s="70">
        <v>37.649779398652939</v>
      </c>
      <c r="AA1862" s="70">
        <v>38.113829163598766</v>
      </c>
      <c r="BJ1862" s="275"/>
    </row>
    <row r="1863" spans="1:62" x14ac:dyDescent="0.25">
      <c r="A1863" t="str">
        <f t="shared" si="39"/>
        <v>82. Administratieve en ondersteunende activiteiten ten behoeve van kantoren en overige zakelijke activiteiten</v>
      </c>
      <c r="B1863" s="275">
        <v>82</v>
      </c>
      <c r="C1863" s="5" t="s">
        <v>9</v>
      </c>
      <c r="D1863" s="70">
        <v>1055</v>
      </c>
      <c r="E1863" s="70">
        <v>1029</v>
      </c>
      <c r="F1863" s="70">
        <v>948</v>
      </c>
      <c r="G1863" s="70">
        <v>889</v>
      </c>
      <c r="H1863" s="70">
        <v>910</v>
      </c>
      <c r="I1863" s="70">
        <v>912</v>
      </c>
      <c r="J1863" s="70">
        <v>842</v>
      </c>
      <c r="K1863" s="69">
        <v>857</v>
      </c>
      <c r="L1863" s="69">
        <v>912</v>
      </c>
      <c r="M1863" s="265">
        <v>944.54817818040863</v>
      </c>
      <c r="N1863" s="70">
        <v>977.8022298618248</v>
      </c>
      <c r="O1863" s="70">
        <v>1000.3279688982988</v>
      </c>
      <c r="P1863" s="70">
        <v>1036.6277955481623</v>
      </c>
      <c r="Q1863" s="70">
        <v>1076.1862098656511</v>
      </c>
      <c r="R1863" s="70">
        <v>1116.4093859851769</v>
      </c>
      <c r="S1863" s="70">
        <v>1154.9216242478085</v>
      </c>
      <c r="T1863" s="265">
        <v>1178.7352374349748</v>
      </c>
      <c r="U1863" s="70">
        <v>969.85635705444747</v>
      </c>
      <c r="V1863" s="70">
        <v>984.13618108764865</v>
      </c>
      <c r="W1863" s="70">
        <v>1011.5608901970562</v>
      </c>
      <c r="X1863" s="70">
        <v>1041.6288416277389</v>
      </c>
      <c r="Y1863" s="70">
        <v>1071.7795008255603</v>
      </c>
      <c r="Z1863" s="70">
        <v>1099.7421576795336</v>
      </c>
      <c r="AA1863" s="70">
        <v>1113.2969539605037</v>
      </c>
      <c r="BJ1863" s="275"/>
    </row>
    <row r="1864" spans="1:62" x14ac:dyDescent="0.25">
      <c r="A1864" t="str">
        <f t="shared" si="39"/>
        <v>82. Administratieve en ondersteunende activiteiten ten behoeve van kantoren en overige zakelijke activiteiten</v>
      </c>
      <c r="B1864" s="275">
        <v>82</v>
      </c>
      <c r="C1864" s="5" t="s">
        <v>10</v>
      </c>
      <c r="D1864" s="70">
        <v>2297</v>
      </c>
      <c r="E1864" s="70">
        <v>2399</v>
      </c>
      <c r="F1864" s="70">
        <v>2291</v>
      </c>
      <c r="G1864" s="70">
        <v>2267</v>
      </c>
      <c r="H1864" s="70">
        <v>2328</v>
      </c>
      <c r="I1864" s="70">
        <v>2309</v>
      </c>
      <c r="J1864" s="70">
        <v>2309</v>
      </c>
      <c r="K1864" s="69">
        <v>2516</v>
      </c>
      <c r="L1864" s="69">
        <v>2530</v>
      </c>
      <c r="M1864" s="265">
        <v>2402.1870473570698</v>
      </c>
      <c r="N1864" s="70">
        <v>2486.7591783150983</v>
      </c>
      <c r="O1864" s="70">
        <v>2544.046926886911</v>
      </c>
      <c r="P1864" s="70">
        <v>2636.3651118286152</v>
      </c>
      <c r="Q1864" s="70">
        <v>2736.9705787413959</v>
      </c>
      <c r="R1864" s="70">
        <v>2839.2666763994571</v>
      </c>
      <c r="S1864" s="70">
        <v>2937.2114949448096</v>
      </c>
      <c r="T1864" s="265">
        <v>2997.7745815828916</v>
      </c>
      <c r="U1864" s="70">
        <v>2466.5511326285364</v>
      </c>
      <c r="V1864" s="70">
        <v>2502.8677643509914</v>
      </c>
      <c r="W1864" s="70">
        <v>2572.6146364767369</v>
      </c>
      <c r="X1864" s="70">
        <v>2649.0838363924995</v>
      </c>
      <c r="Y1864" s="70">
        <v>2725.7633797629705</v>
      </c>
      <c r="Z1864" s="70">
        <v>2796.8783674957349</v>
      </c>
      <c r="AA1864" s="70">
        <v>2831.3510993350328</v>
      </c>
      <c r="BJ1864" s="275"/>
    </row>
    <row r="1865" spans="1:62" x14ac:dyDescent="0.25">
      <c r="A1865" t="str">
        <f t="shared" si="39"/>
        <v>82. Administratieve en ondersteunende activiteiten ten behoeve van kantoren en overige zakelijke activiteiten</v>
      </c>
      <c r="B1865" s="275">
        <v>82</v>
      </c>
      <c r="C1865" s="5" t="s">
        <v>11</v>
      </c>
      <c r="D1865" s="70">
        <v>2480</v>
      </c>
      <c r="E1865" s="70">
        <v>2458</v>
      </c>
      <c r="F1865" s="70">
        <v>2351</v>
      </c>
      <c r="G1865" s="70">
        <v>2317</v>
      </c>
      <c r="H1865" s="70">
        <v>2245</v>
      </c>
      <c r="I1865" s="70">
        <v>2285</v>
      </c>
      <c r="J1865" s="70">
        <v>2317</v>
      </c>
      <c r="K1865" s="69">
        <v>2677</v>
      </c>
      <c r="L1865" s="69">
        <v>2764</v>
      </c>
      <c r="M1865" s="265">
        <v>2820.3938525669423</v>
      </c>
      <c r="N1865" s="70">
        <v>2787.9758903167581</v>
      </c>
      <c r="O1865" s="70">
        <v>2745.2366195933018</v>
      </c>
      <c r="P1865" s="70">
        <v>2737.2216416032115</v>
      </c>
      <c r="Q1865" s="70">
        <v>2724.5580801593142</v>
      </c>
      <c r="R1865" s="70">
        <v>2730.9445470770374</v>
      </c>
      <c r="S1865" s="70">
        <v>2824.1616136459402</v>
      </c>
      <c r="T1865" s="265">
        <v>2920.2326885116127</v>
      </c>
      <c r="U1865" s="70">
        <v>2765.3200800332993</v>
      </c>
      <c r="V1865" s="70">
        <v>2700.8009042914209</v>
      </c>
      <c r="W1865" s="70">
        <v>2671.0323342069296</v>
      </c>
      <c r="X1865" s="70">
        <v>2637.0699150086011</v>
      </c>
      <c r="Y1865" s="70">
        <v>2621.7715653345258</v>
      </c>
      <c r="Z1865" s="70">
        <v>2689.2297463470863</v>
      </c>
      <c r="AA1865" s="70">
        <v>2758.1139968721873</v>
      </c>
      <c r="BJ1865" s="275"/>
    </row>
    <row r="1866" spans="1:62" x14ac:dyDescent="0.25">
      <c r="A1866" t="str">
        <f t="shared" si="39"/>
        <v>82. Administratieve en ondersteunende activiteiten ten behoeve van kantoren en overige zakelijke activiteiten</v>
      </c>
      <c r="B1866" s="275">
        <v>82</v>
      </c>
      <c r="C1866" s="5" t="s">
        <v>12</v>
      </c>
      <c r="D1866" s="70">
        <v>2210</v>
      </c>
      <c r="E1866" s="70">
        <v>2266</v>
      </c>
      <c r="F1866" s="70">
        <v>2224</v>
      </c>
      <c r="G1866" s="70">
        <v>2243</v>
      </c>
      <c r="H1866" s="70">
        <v>2121</v>
      </c>
      <c r="I1866" s="70">
        <v>2072</v>
      </c>
      <c r="J1866" s="70">
        <v>2093</v>
      </c>
      <c r="K1866" s="69">
        <v>2490</v>
      </c>
      <c r="L1866" s="69">
        <v>2466</v>
      </c>
      <c r="M1866" s="265">
        <v>2496.6929640682924</v>
      </c>
      <c r="N1866" s="70">
        <v>2585.2201160872223</v>
      </c>
      <c r="O1866" s="70">
        <v>2623.7200363626093</v>
      </c>
      <c r="P1866" s="70">
        <v>2674.1024168544786</v>
      </c>
      <c r="Q1866" s="70">
        <v>2751.2651369619612</v>
      </c>
      <c r="R1866" s="70">
        <v>2807.3991603000222</v>
      </c>
      <c r="S1866" s="70">
        <v>2775.1305606798046</v>
      </c>
      <c r="T1866" s="265">
        <v>2732.5882070182183</v>
      </c>
      <c r="U1866" s="70">
        <v>2564.2119514562146</v>
      </c>
      <c r="V1866" s="70">
        <v>2581.2512467014394</v>
      </c>
      <c r="W1866" s="70">
        <v>2609.4394081349324</v>
      </c>
      <c r="X1866" s="70">
        <v>2662.9193826802793</v>
      </c>
      <c r="Y1866" s="70">
        <v>2695.1698081517275</v>
      </c>
      <c r="Z1866" s="70">
        <v>2642.5412829482007</v>
      </c>
      <c r="AA1866" s="70">
        <v>2580.8867256075355</v>
      </c>
      <c r="BJ1866" s="275"/>
    </row>
    <row r="1867" spans="1:62" x14ac:dyDescent="0.25">
      <c r="A1867" t="str">
        <f t="shared" si="39"/>
        <v>82. Administratieve en ondersteunende activiteiten ten behoeve van kantoren en overige zakelijke activiteiten</v>
      </c>
      <c r="B1867" s="275">
        <v>82</v>
      </c>
      <c r="C1867" s="5" t="s">
        <v>13</v>
      </c>
      <c r="D1867" s="70">
        <v>1933</v>
      </c>
      <c r="E1867" s="70">
        <v>1876</v>
      </c>
      <c r="F1867" s="70">
        <v>1775</v>
      </c>
      <c r="G1867" s="70">
        <v>1821</v>
      </c>
      <c r="H1867" s="70">
        <v>1784</v>
      </c>
      <c r="I1867" s="70">
        <v>1901</v>
      </c>
      <c r="J1867" s="70">
        <v>1936</v>
      </c>
      <c r="K1867" s="69">
        <v>2204</v>
      </c>
      <c r="L1867" s="69">
        <v>2344</v>
      </c>
      <c r="M1867" s="265">
        <v>2347.8305184315677</v>
      </c>
      <c r="N1867" s="70">
        <v>2323.7036410235723</v>
      </c>
      <c r="O1867" s="70">
        <v>2416.2955713061965</v>
      </c>
      <c r="P1867" s="70">
        <v>2454.9136941614888</v>
      </c>
      <c r="Q1867" s="70">
        <v>2454.6381431795207</v>
      </c>
      <c r="R1867" s="70">
        <v>2485.1896923803597</v>
      </c>
      <c r="S1867" s="70">
        <v>2573.3089640967901</v>
      </c>
      <c r="T1867" s="265">
        <v>2611.6314997080381</v>
      </c>
      <c r="U1867" s="70">
        <v>2304.8206266370921</v>
      </c>
      <c r="V1867" s="70">
        <v>2377.1842534236357</v>
      </c>
      <c r="W1867" s="70">
        <v>2395.5509320582987</v>
      </c>
      <c r="X1867" s="70">
        <v>2375.8173653001336</v>
      </c>
      <c r="Y1867" s="70">
        <v>2385.8410735285747</v>
      </c>
      <c r="Z1867" s="70">
        <v>2450.3622524126104</v>
      </c>
      <c r="AA1867" s="70">
        <v>2466.6450116645901</v>
      </c>
      <c r="BJ1867" s="275"/>
    </row>
    <row r="1868" spans="1:62" x14ac:dyDescent="0.25">
      <c r="A1868" t="str">
        <f t="shared" si="39"/>
        <v>82. Administratieve en ondersteunende activiteiten ten behoeve van kantoren en overige zakelijke activiteiten</v>
      </c>
      <c r="B1868" s="275">
        <v>82</v>
      </c>
      <c r="C1868" s="5" t="s">
        <v>14</v>
      </c>
      <c r="D1868" s="70">
        <v>1684</v>
      </c>
      <c r="E1868" s="70">
        <v>1715</v>
      </c>
      <c r="F1868" s="70">
        <v>1668</v>
      </c>
      <c r="G1868" s="70">
        <v>1702</v>
      </c>
      <c r="H1868" s="70">
        <v>1661</v>
      </c>
      <c r="I1868" s="70">
        <v>1627</v>
      </c>
      <c r="J1868" s="70">
        <v>1652</v>
      </c>
      <c r="K1868" s="69">
        <v>1885</v>
      </c>
      <c r="L1868" s="69">
        <v>1997</v>
      </c>
      <c r="M1868" s="265">
        <v>2110.0502361393492</v>
      </c>
      <c r="N1868" s="70">
        <v>2194.9417124616994</v>
      </c>
      <c r="O1868" s="70">
        <v>2223.8296013259669</v>
      </c>
      <c r="P1868" s="70">
        <v>2291.5184645176237</v>
      </c>
      <c r="Q1868" s="70">
        <v>2333.2002463961057</v>
      </c>
      <c r="R1868" s="70">
        <v>2337.0131160839719</v>
      </c>
      <c r="S1868" s="70">
        <v>2312.9974009333309</v>
      </c>
      <c r="T1868" s="265">
        <v>2405.1627228402035</v>
      </c>
      <c r="U1868" s="70">
        <v>2177.1050506765314</v>
      </c>
      <c r="V1868" s="70">
        <v>2187.8336298533673</v>
      </c>
      <c r="W1868" s="70">
        <v>2236.1067953466263</v>
      </c>
      <c r="X1868" s="70">
        <v>2258.2789555002082</v>
      </c>
      <c r="Y1868" s="70">
        <v>2243.5880443345941</v>
      </c>
      <c r="Z1868" s="70">
        <v>2202.4877697361226</v>
      </c>
      <c r="AA1868" s="70">
        <v>2271.6384885075263</v>
      </c>
      <c r="BJ1868" s="275"/>
    </row>
    <row r="1869" spans="1:62" x14ac:dyDescent="0.25">
      <c r="A1869" t="str">
        <f t="shared" si="39"/>
        <v>82. Administratieve en ondersteunende activiteiten ten behoeve van kantoren en overige zakelijke activiteiten</v>
      </c>
      <c r="B1869" s="275">
        <v>82</v>
      </c>
      <c r="C1869" s="5" t="s">
        <v>15</v>
      </c>
      <c r="D1869" s="70">
        <v>1379</v>
      </c>
      <c r="E1869" s="70">
        <v>1426</v>
      </c>
      <c r="F1869" s="70">
        <v>1455</v>
      </c>
      <c r="G1869" s="70">
        <v>1495</v>
      </c>
      <c r="H1869" s="70">
        <v>1484</v>
      </c>
      <c r="I1869" s="70">
        <v>1423</v>
      </c>
      <c r="J1869" s="70">
        <v>1495</v>
      </c>
      <c r="K1869" s="69">
        <v>1717</v>
      </c>
      <c r="L1869" s="69">
        <v>1843</v>
      </c>
      <c r="M1869" s="265">
        <v>1892.1609767275852</v>
      </c>
      <c r="N1869" s="70">
        <v>1885.3519684649796</v>
      </c>
      <c r="O1869" s="70">
        <v>1921.4494894327438</v>
      </c>
      <c r="P1869" s="70">
        <v>1943.5460605614194</v>
      </c>
      <c r="Q1869" s="70">
        <v>1987.5217325780848</v>
      </c>
      <c r="R1869" s="70">
        <v>2100.0379428498395</v>
      </c>
      <c r="S1869" s="70">
        <v>2184.5262495779116</v>
      </c>
      <c r="T1869" s="265">
        <v>2213.2718238354792</v>
      </c>
      <c r="U1869" s="70">
        <v>1870.0311126916408</v>
      </c>
      <c r="V1869" s="70">
        <v>1890.3479873363494</v>
      </c>
      <c r="W1869" s="70">
        <v>1896.5487821218171</v>
      </c>
      <c r="X1869" s="70">
        <v>1923.7005092954255</v>
      </c>
      <c r="Y1869" s="70">
        <v>2016.0862550578945</v>
      </c>
      <c r="Z1869" s="70">
        <v>2080.1546709137665</v>
      </c>
      <c r="AA1869" s="70">
        <v>2090.4005424700586</v>
      </c>
      <c r="BJ1869" s="275"/>
    </row>
    <row r="1870" spans="1:62" x14ac:dyDescent="0.25">
      <c r="A1870" t="str">
        <f t="shared" si="39"/>
        <v>82. Administratieve en ondersteunende activiteiten ten behoeve van kantoren en overige zakelijke activiteiten</v>
      </c>
      <c r="B1870" s="275">
        <v>82</v>
      </c>
      <c r="C1870" s="5" t="s">
        <v>16</v>
      </c>
      <c r="D1870" s="70">
        <v>892</v>
      </c>
      <c r="E1870" s="70">
        <v>962</v>
      </c>
      <c r="F1870" s="70">
        <v>981</v>
      </c>
      <c r="G1870" s="70">
        <v>1062</v>
      </c>
      <c r="H1870" s="70">
        <v>1076</v>
      </c>
      <c r="I1870" s="70">
        <v>1191</v>
      </c>
      <c r="J1870" s="70">
        <v>1220</v>
      </c>
      <c r="K1870" s="69">
        <v>1389</v>
      </c>
      <c r="L1870" s="69">
        <v>1496</v>
      </c>
      <c r="M1870" s="265">
        <v>1539.9540012107796</v>
      </c>
      <c r="N1870" s="70">
        <v>1604.2774753835361</v>
      </c>
      <c r="O1870" s="70">
        <v>1683.672830841014</v>
      </c>
      <c r="P1870" s="70">
        <v>1730.900067037149</v>
      </c>
      <c r="Q1870" s="70">
        <v>1792.4107774725974</v>
      </c>
      <c r="R1870" s="70">
        <v>1837.9004300590323</v>
      </c>
      <c r="S1870" s="70">
        <v>1832.0859620872657</v>
      </c>
      <c r="T1870" s="265">
        <v>1867.6449143464365</v>
      </c>
      <c r="U1870" s="70">
        <v>1591.2407033473953</v>
      </c>
      <c r="V1870" s="70">
        <v>1656.4200956710133</v>
      </c>
      <c r="W1870" s="70">
        <v>1689.0448241631148</v>
      </c>
      <c r="X1870" s="70">
        <v>1734.8547535216346</v>
      </c>
      <c r="Y1870" s="70">
        <v>1764.4280227521372</v>
      </c>
      <c r="Z1870" s="70">
        <v>1744.5531598843104</v>
      </c>
      <c r="AA1870" s="70">
        <v>1763.9613444884503</v>
      </c>
      <c r="BJ1870" s="275"/>
    </row>
    <row r="1871" spans="1:62" x14ac:dyDescent="0.25">
      <c r="A1871" t="str">
        <f t="shared" si="39"/>
        <v>82. Administratieve en ondersteunende activiteiten ten behoeve van kantoren en overige zakelijke activiteiten</v>
      </c>
      <c r="B1871" s="275">
        <v>82</v>
      </c>
      <c r="C1871" s="5" t="s">
        <v>17</v>
      </c>
      <c r="D1871" s="70">
        <v>320</v>
      </c>
      <c r="E1871" s="70">
        <v>335</v>
      </c>
      <c r="F1871" s="70">
        <v>358</v>
      </c>
      <c r="G1871" s="70">
        <v>422</v>
      </c>
      <c r="H1871" s="70">
        <v>460</v>
      </c>
      <c r="I1871" s="70">
        <v>480</v>
      </c>
      <c r="J1871" s="70">
        <v>544</v>
      </c>
      <c r="K1871" s="69">
        <v>643</v>
      </c>
      <c r="L1871" s="69">
        <v>759</v>
      </c>
      <c r="M1871" s="265">
        <v>791.15269862266609</v>
      </c>
      <c r="N1871" s="70">
        <v>870.49768819133737</v>
      </c>
      <c r="O1871" s="70">
        <v>893.6006869884834</v>
      </c>
      <c r="P1871" s="70">
        <v>923.97124500346297</v>
      </c>
      <c r="Q1871" s="70">
        <v>949.67470386261391</v>
      </c>
      <c r="R1871" s="70">
        <v>970.00211814787599</v>
      </c>
      <c r="S1871" s="70">
        <v>1027.6648152203352</v>
      </c>
      <c r="T1871" s="265">
        <v>1070.5150818734185</v>
      </c>
      <c r="U1871" s="70">
        <v>863.42379973184575</v>
      </c>
      <c r="V1871" s="70">
        <v>879.13643810108931</v>
      </c>
      <c r="W1871" s="70">
        <v>901.62851037381915</v>
      </c>
      <c r="X1871" s="70">
        <v>919.17974105157055</v>
      </c>
      <c r="Y1871" s="70">
        <v>931.22504973464174</v>
      </c>
      <c r="Z1871" s="70">
        <v>978.56538273566366</v>
      </c>
      <c r="AA1871" s="70">
        <v>1011.0847134865606</v>
      </c>
      <c r="BJ1871" s="275"/>
    </row>
    <row r="1872" spans="1:62" x14ac:dyDescent="0.25">
      <c r="A1872" t="str">
        <f t="shared" si="39"/>
        <v>82. Administratieve en ondersteunende activiteiten ten behoeve van kantoren en overige zakelijke activiteiten</v>
      </c>
      <c r="B1872" s="275">
        <v>82</v>
      </c>
      <c r="C1872" s="5" t="s">
        <v>156</v>
      </c>
      <c r="D1872" s="70">
        <v>59</v>
      </c>
      <c r="E1872" s="70">
        <v>66</v>
      </c>
      <c r="F1872" s="70">
        <v>80</v>
      </c>
      <c r="G1872" s="70">
        <v>70</v>
      </c>
      <c r="H1872" s="70">
        <v>87</v>
      </c>
      <c r="I1872" s="70">
        <v>89</v>
      </c>
      <c r="J1872" s="70">
        <v>92</v>
      </c>
      <c r="K1872" s="69">
        <v>96</v>
      </c>
      <c r="L1872" s="69">
        <v>110</v>
      </c>
      <c r="M1872" s="265">
        <v>132.57833884899244</v>
      </c>
      <c r="N1872" s="70">
        <v>152.77329470799785</v>
      </c>
      <c r="O1872" s="70">
        <v>218.06099541090396</v>
      </c>
      <c r="P1872" s="70">
        <v>250.55388309449188</v>
      </c>
      <c r="Q1872" s="70">
        <v>291.87879626120184</v>
      </c>
      <c r="R1872" s="70">
        <v>302.12532366212218</v>
      </c>
      <c r="S1872" s="70">
        <v>341.95641972706795</v>
      </c>
      <c r="T1872" s="265">
        <v>414.43859409491427</v>
      </c>
      <c r="U1872" s="70">
        <v>151.53181955991448</v>
      </c>
      <c r="V1872" s="70">
        <v>214.53135565549391</v>
      </c>
      <c r="W1872" s="70">
        <v>244.49518922205857</v>
      </c>
      <c r="X1872" s="70">
        <v>282.50628902149634</v>
      </c>
      <c r="Y1872" s="70">
        <v>290.04747957721838</v>
      </c>
      <c r="Z1872" s="70">
        <v>325.61853806135241</v>
      </c>
      <c r="AA1872" s="70">
        <v>391.43075540319865</v>
      </c>
      <c r="BJ1872" s="275"/>
    </row>
    <row r="1873" spans="1:62" x14ac:dyDescent="0.25">
      <c r="A1873" t="str">
        <f t="shared" si="39"/>
        <v>82. Administratieve en ondersteunende activiteiten ten behoeve van kantoren en overige zakelijke activiteiten</v>
      </c>
      <c r="B1873" s="275">
        <v>82</v>
      </c>
      <c r="C1873" s="5" t="s">
        <v>6</v>
      </c>
      <c r="D1873" s="70">
        <v>1271</v>
      </c>
      <c r="E1873" s="70">
        <v>1363</v>
      </c>
      <c r="F1873" s="70">
        <v>1419</v>
      </c>
      <c r="G1873" s="70">
        <v>1554</v>
      </c>
      <c r="H1873" s="70">
        <v>1623</v>
      </c>
      <c r="I1873" s="70">
        <v>1760</v>
      </c>
      <c r="J1873" s="70">
        <v>1856</v>
      </c>
      <c r="K1873" s="69">
        <v>2128</v>
      </c>
      <c r="L1873" s="69">
        <v>2365</v>
      </c>
      <c r="M1873" s="265">
        <v>2463.6850386824381</v>
      </c>
      <c r="N1873" s="70">
        <v>2627.5484582828717</v>
      </c>
      <c r="O1873" s="70">
        <v>2795.3345132404015</v>
      </c>
      <c r="P1873" s="70">
        <v>2905.4251951351039</v>
      </c>
      <c r="Q1873" s="70">
        <v>3033.964277596413</v>
      </c>
      <c r="R1873" s="70">
        <v>3110.0278718690306</v>
      </c>
      <c r="S1873" s="70">
        <v>3201.7071970346688</v>
      </c>
      <c r="T1873" s="265">
        <v>3352.5985903147694</v>
      </c>
      <c r="U1873" s="70">
        <v>2606.1963226391554</v>
      </c>
      <c r="V1873" s="70">
        <v>2750.0878894275966</v>
      </c>
      <c r="W1873" s="70">
        <v>2835.1685237589927</v>
      </c>
      <c r="X1873" s="70">
        <v>2936.5407835947012</v>
      </c>
      <c r="Y1873" s="70">
        <v>2985.7005520639973</v>
      </c>
      <c r="Z1873" s="70">
        <v>3048.7370806813265</v>
      </c>
      <c r="AA1873" s="70">
        <v>3166.47681337821</v>
      </c>
      <c r="BJ1873" s="275"/>
    </row>
    <row r="1874" spans="1:62" x14ac:dyDescent="0.25">
      <c r="A1874" t="str">
        <f t="shared" si="39"/>
        <v>82. Administratieve en ondersteunende activiteiten ten behoeve van kantoren en overige zakelijke activiteiten</v>
      </c>
      <c r="B1874" s="275">
        <v>82</v>
      </c>
      <c r="C1874" s="5" t="s">
        <v>157</v>
      </c>
      <c r="D1874" s="267">
        <v>1.0346843998946869</v>
      </c>
      <c r="E1874" s="266"/>
      <c r="F1874" s="266"/>
      <c r="G1874" s="266"/>
      <c r="H1874" s="266"/>
      <c r="I1874" s="266"/>
      <c r="J1874" s="266"/>
      <c r="K1874" s="334"/>
      <c r="L1874" s="334"/>
      <c r="M1874" s="269"/>
      <c r="N1874" s="266"/>
      <c r="O1874" s="266"/>
      <c r="P1874" s="266"/>
      <c r="Q1874" s="266"/>
      <c r="R1874" s="266"/>
      <c r="S1874" s="266"/>
      <c r="T1874" s="269"/>
      <c r="U1874" s="266"/>
      <c r="V1874" s="266"/>
      <c r="W1874" s="266"/>
      <c r="X1874" s="266"/>
      <c r="Y1874" s="266"/>
      <c r="Z1874" s="266"/>
      <c r="AA1874" s="266"/>
      <c r="BJ1874" s="275"/>
    </row>
    <row r="1875" spans="1:62" x14ac:dyDescent="0.25">
      <c r="A1875" t="str">
        <f t="shared" si="39"/>
        <v>82. Administratieve en ondersteunende activiteiten ten behoeve van kantoren en overige zakelijke activiteiten</v>
      </c>
      <c r="B1875" s="275">
        <v>82</v>
      </c>
      <c r="C1875" s="5" t="s">
        <v>158</v>
      </c>
      <c r="D1875" s="266"/>
      <c r="E1875" s="267">
        <v>9.8456866976921464E-3</v>
      </c>
      <c r="F1875" s="267">
        <v>3.1117534883791376E-2</v>
      </c>
      <c r="G1875" s="267">
        <v>1.094824770769387E-2</v>
      </c>
      <c r="H1875" s="267">
        <v>2.2469510725159958E-2</v>
      </c>
      <c r="I1875" s="267">
        <v>1.2831345704321206E-2</v>
      </c>
      <c r="J1875" s="267">
        <v>9.7981932415597273E-3</v>
      </c>
      <c r="K1875" s="333">
        <v>-5.0611282023479531E-2</v>
      </c>
      <c r="L1875" s="333">
        <v>-5.4360153552555079E-3</v>
      </c>
      <c r="M1875" s="268">
        <v>1.0073948292652735E-2</v>
      </c>
      <c r="N1875" s="267">
        <v>6.1230278372299551E-3</v>
      </c>
      <c r="O1875" s="267">
        <v>6.1230278372298441E-3</v>
      </c>
      <c r="P1875" s="267">
        <v>6.1230278372300662E-3</v>
      </c>
      <c r="Q1875" s="267">
        <v>6.1230278372297331E-3</v>
      </c>
      <c r="R1875" s="267">
        <v>6.1230278372300662E-3</v>
      </c>
      <c r="S1875" s="267">
        <v>6.1230278372298441E-3</v>
      </c>
      <c r="T1875" s="268">
        <v>6.1230278372299551E-3</v>
      </c>
      <c r="U1875" s="267">
        <v>1.0277326522817432E-2</v>
      </c>
      <c r="V1875" s="267">
        <v>1.027732652281832E-2</v>
      </c>
      <c r="W1875" s="267">
        <v>1.0277326522817765E-2</v>
      </c>
      <c r="X1875" s="267">
        <v>1.0277326522817876E-2</v>
      </c>
      <c r="Y1875" s="267">
        <v>1.0277326522817654E-2</v>
      </c>
      <c r="Z1875" s="267">
        <v>1.027732652281832E-2</v>
      </c>
      <c r="AA1875" s="267">
        <v>1.0277326522817209E-2</v>
      </c>
      <c r="BJ1875" s="275"/>
    </row>
    <row r="1876" spans="1:62" x14ac:dyDescent="0.25">
      <c r="A1876" t="str">
        <f t="shared" si="39"/>
        <v>82. Administratieve en ondersteunende activiteiten ten behoeve van kantoren en overige zakelijke activiteiten</v>
      </c>
      <c r="B1876" s="275">
        <v>82</v>
      </c>
      <c r="C1876" s="5" t="s">
        <v>159</v>
      </c>
      <c r="D1876" s="270"/>
      <c r="E1876" s="70">
        <v>22.434052060156148</v>
      </c>
      <c r="F1876" s="70">
        <v>17.133871778718717</v>
      </c>
      <c r="G1876" s="70">
        <v>16.669978173668472</v>
      </c>
      <c r="H1876" s="70">
        <v>34.606237368882567</v>
      </c>
      <c r="I1876" s="70">
        <v>23.253272247082993</v>
      </c>
      <c r="J1876" s="70">
        <v>19.538053341981716</v>
      </c>
      <c r="K1876" s="69">
        <v>21.22310815979337</v>
      </c>
      <c r="L1876" s="69">
        <v>23.377114089838305</v>
      </c>
      <c r="M1876" s="265">
        <v>27.508479691767654</v>
      </c>
      <c r="N1876" s="70">
        <v>23.281014302035651</v>
      </c>
      <c r="O1876" s="70">
        <v>24.100652802939958</v>
      </c>
      <c r="P1876" s="70">
        <v>24.65586222982418</v>
      </c>
      <c r="Q1876" s="70">
        <v>25.550572317587918</v>
      </c>
      <c r="R1876" s="70">
        <v>26.525599352487792</v>
      </c>
      <c r="S1876" s="70">
        <v>27.517011289056171</v>
      </c>
      <c r="T1876" s="265">
        <v>28.466252408257699</v>
      </c>
      <c r="U1876" s="70">
        <v>23.415350605956579</v>
      </c>
      <c r="V1876" s="70">
        <v>24.042740394241928</v>
      </c>
      <c r="W1876" s="70">
        <v>24.396737251207846</v>
      </c>
      <c r="X1876" s="70">
        <v>25.076595826871209</v>
      </c>
      <c r="Y1876" s="70">
        <v>25.821980383229779</v>
      </c>
      <c r="Z1876" s="70">
        <v>26.56941526524686</v>
      </c>
      <c r="AA1876" s="70">
        <v>27.262609566220615</v>
      </c>
      <c r="BJ1876" s="275"/>
    </row>
    <row r="1877" spans="1:62" x14ac:dyDescent="0.25">
      <c r="A1877" t="str">
        <f t="shared" si="39"/>
        <v>82. Administratieve en ondersteunende activiteiten ten behoeve van kantoren en overige zakelijke activiteiten</v>
      </c>
      <c r="B1877" s="275">
        <v>82</v>
      </c>
      <c r="C1877" s="5" t="s">
        <v>160</v>
      </c>
      <c r="D1877" s="270"/>
      <c r="E1877" s="70">
        <v>428.75880148682586</v>
      </c>
      <c r="F1877" s="70">
        <v>440.0809656507414</v>
      </c>
      <c r="G1877" s="70">
        <v>386.31853950526448</v>
      </c>
      <c r="H1877" s="70">
        <v>372.51791086069204</v>
      </c>
      <c r="I1877" s="70">
        <v>372.54681638135145</v>
      </c>
      <c r="J1877" s="70">
        <v>370.59936554714011</v>
      </c>
      <c r="K1877" s="69">
        <v>291.28946063242023</v>
      </c>
      <c r="L1877" s="69">
        <v>335.19390633987484</v>
      </c>
      <c r="M1877" s="265">
        <v>370.85085415373692</v>
      </c>
      <c r="N1877" s="70">
        <v>380.35423838209016</v>
      </c>
      <c r="O1877" s="70">
        <v>393.74510588105619</v>
      </c>
      <c r="P1877" s="70">
        <v>402.81585580481021</v>
      </c>
      <c r="Q1877" s="70">
        <v>417.43320750560758</v>
      </c>
      <c r="R1877" s="70">
        <v>433.36273963208652</v>
      </c>
      <c r="S1877" s="70">
        <v>449.55996055915767</v>
      </c>
      <c r="T1877" s="265">
        <v>465.06821454890297</v>
      </c>
      <c r="U1877" s="70">
        <v>384.27817363717907</v>
      </c>
      <c r="V1877" s="70">
        <v>394.57450470896686</v>
      </c>
      <c r="W1877" s="70">
        <v>400.3840809975045</v>
      </c>
      <c r="X1877" s="70">
        <v>411.54149718075956</v>
      </c>
      <c r="Y1877" s="70">
        <v>423.77428501277109</v>
      </c>
      <c r="Z1877" s="70">
        <v>436.04072151452408</v>
      </c>
      <c r="AA1877" s="70">
        <v>447.41699532893881</v>
      </c>
      <c r="BJ1877" s="275"/>
    </row>
    <row r="1878" spans="1:62" x14ac:dyDescent="0.25">
      <c r="A1878" t="str">
        <f t="shared" si="39"/>
        <v>82. Administratieve en ondersteunende activiteiten ten behoeve van kantoren en overige zakelijke activiteiten</v>
      </c>
      <c r="B1878" s="275">
        <v>82</v>
      </c>
      <c r="C1878" s="5" t="s">
        <v>161</v>
      </c>
      <c r="D1878" s="270"/>
      <c r="E1878" s="70">
        <v>676.49772520662771</v>
      </c>
      <c r="F1878" s="70">
        <v>757.56927558369364</v>
      </c>
      <c r="G1878" s="70">
        <v>677.25661091709378</v>
      </c>
      <c r="H1878" s="70">
        <v>696.28052645965795</v>
      </c>
      <c r="I1878" s="70">
        <v>692.57826078520759</v>
      </c>
      <c r="J1878" s="70">
        <v>679.92222594331372</v>
      </c>
      <c r="K1878" s="69">
        <v>540.4367475563381</v>
      </c>
      <c r="L1878" s="69">
        <v>702.54743990725888</v>
      </c>
      <c r="M1878" s="265">
        <v>745.69689442243714</v>
      </c>
      <c r="N1878" s="70">
        <v>698.53421765999587</v>
      </c>
      <c r="O1878" s="70">
        <v>723.12702670024169</v>
      </c>
      <c r="P1878" s="70">
        <v>739.78578467420675</v>
      </c>
      <c r="Q1878" s="70">
        <v>766.6310759952936</v>
      </c>
      <c r="R1878" s="70">
        <v>795.88623378975399</v>
      </c>
      <c r="S1878" s="70">
        <v>825.63301167945315</v>
      </c>
      <c r="T1878" s="265">
        <v>854.11447704731586</v>
      </c>
      <c r="U1878" s="70">
        <v>708.51362015336656</v>
      </c>
      <c r="V1878" s="70">
        <v>727.49750032777888</v>
      </c>
      <c r="W1878" s="70">
        <v>738.20891775955613</v>
      </c>
      <c r="X1878" s="70">
        <v>758.78042526083743</v>
      </c>
      <c r="Y1878" s="70">
        <v>781.33465130337493</v>
      </c>
      <c r="Z1878" s="70">
        <v>803.95091714532805</v>
      </c>
      <c r="AA1878" s="70">
        <v>824.92594382409197</v>
      </c>
      <c r="BJ1878" s="275"/>
    </row>
    <row r="1879" spans="1:62" x14ac:dyDescent="0.25">
      <c r="A1879" t="str">
        <f t="shared" si="39"/>
        <v>82. Administratieve en ondersteunende activiteiten ten behoeve van kantoren en overige zakelijke activiteiten</v>
      </c>
      <c r="B1879" s="275">
        <v>82</v>
      </c>
      <c r="C1879" s="5" t="s">
        <v>162</v>
      </c>
      <c r="D1879" s="270"/>
      <c r="E1879" s="70">
        <v>549.22499447889368</v>
      </c>
      <c r="F1879" s="70">
        <v>596.63904011123861</v>
      </c>
      <c r="G1879" s="70">
        <v>523.24855723285236</v>
      </c>
      <c r="H1879" s="70">
        <v>542.37613906502872</v>
      </c>
      <c r="I1879" s="70">
        <v>503.8843014880743</v>
      </c>
      <c r="J1879" s="70">
        <v>505.93144212381486</v>
      </c>
      <c r="K1879" s="69">
        <v>373.04794226643099</v>
      </c>
      <c r="L1879" s="69">
        <v>551.94383127361334</v>
      </c>
      <c r="M1879" s="265">
        <v>612.75102986285094</v>
      </c>
      <c r="N1879" s="70">
        <v>614.1098286187746</v>
      </c>
      <c r="O1879" s="70">
        <v>607.05117288404017</v>
      </c>
      <c r="P1879" s="70">
        <v>597.74516542859794</v>
      </c>
      <c r="Q1879" s="70">
        <v>595.99999187583319</v>
      </c>
      <c r="R1879" s="70">
        <v>593.24264025952095</v>
      </c>
      <c r="S1879" s="70">
        <v>594.63322338703392</v>
      </c>
      <c r="T1879" s="265">
        <v>614.93021727066241</v>
      </c>
      <c r="U1879" s="70">
        <v>625.82658709333248</v>
      </c>
      <c r="V1879" s="70">
        <v>613.60608424699842</v>
      </c>
      <c r="W1879" s="70">
        <v>599.28970941875605</v>
      </c>
      <c r="X1879" s="70">
        <v>592.68426223921779</v>
      </c>
      <c r="Y1879" s="70">
        <v>585.14822790948051</v>
      </c>
      <c r="Z1879" s="70">
        <v>581.75362613924608</v>
      </c>
      <c r="AA1879" s="70">
        <v>596.72214663725504</v>
      </c>
      <c r="BJ1879" s="275"/>
    </row>
    <row r="1880" spans="1:62" x14ac:dyDescent="0.25">
      <c r="A1880" t="str">
        <f t="shared" si="39"/>
        <v>82. Administratieve en ondersteunende activiteiten ten behoeve van kantoren en overige zakelijke activiteiten</v>
      </c>
      <c r="B1880" s="275">
        <v>82</v>
      </c>
      <c r="C1880" s="5" t="s">
        <v>163</v>
      </c>
      <c r="D1880" s="270"/>
      <c r="E1880" s="70">
        <v>428.34363141907392</v>
      </c>
      <c r="F1880" s="70">
        <v>487.39959568002735</v>
      </c>
      <c r="G1880" s="70">
        <v>433.50921617313088</v>
      </c>
      <c r="H1880" s="70">
        <v>463.05495008681521</v>
      </c>
      <c r="I1880" s="70">
        <v>417.42617652675062</v>
      </c>
      <c r="J1880" s="70">
        <v>401.49797559523807</v>
      </c>
      <c r="K1880" s="69">
        <v>279.1301801046518</v>
      </c>
      <c r="L1880" s="69">
        <v>444.56197466349704</v>
      </c>
      <c r="M1880" s="265">
        <v>478.524610323687</v>
      </c>
      <c r="N1880" s="70">
        <v>474.61631122154978</v>
      </c>
      <c r="O1880" s="70">
        <v>491.44514477812316</v>
      </c>
      <c r="P1880" s="70">
        <v>498.7639021929935</v>
      </c>
      <c r="Q1880" s="70">
        <v>508.34149139749263</v>
      </c>
      <c r="R1880" s="70">
        <v>523.00996930338658</v>
      </c>
      <c r="S1880" s="70">
        <v>533.68093424547567</v>
      </c>
      <c r="T1880" s="265">
        <v>527.54673835497408</v>
      </c>
      <c r="U1880" s="70">
        <v>484.9883195204942</v>
      </c>
      <c r="V1880" s="70">
        <v>498.1040372720438</v>
      </c>
      <c r="W1880" s="70">
        <v>501.41395935125928</v>
      </c>
      <c r="X1880" s="70">
        <v>506.88957419086955</v>
      </c>
      <c r="Y1880" s="70">
        <v>517.27818158313835</v>
      </c>
      <c r="Z1880" s="70">
        <v>523.54290050465772</v>
      </c>
      <c r="AA1880" s="70">
        <v>513.31968909474654</v>
      </c>
      <c r="BJ1880" s="275"/>
    </row>
    <row r="1881" spans="1:62" x14ac:dyDescent="0.25">
      <c r="A1881" t="str">
        <f t="shared" si="39"/>
        <v>82. Administratieve en ondersteunende activiteiten ten behoeve van kantoren en overige zakelijke activiteiten</v>
      </c>
      <c r="B1881" s="275">
        <v>82</v>
      </c>
      <c r="C1881" s="5" t="s">
        <v>164</v>
      </c>
      <c r="D1881" s="270"/>
      <c r="E1881" s="70">
        <v>311.94851317245588</v>
      </c>
      <c r="F1881" s="70">
        <v>342.6558116728217</v>
      </c>
      <c r="G1881" s="70">
        <v>288.40743941981424</v>
      </c>
      <c r="H1881" s="70">
        <v>316.86188033986588</v>
      </c>
      <c r="I1881" s="70">
        <v>293.22923382595417</v>
      </c>
      <c r="J1881" s="70">
        <v>306.69405200188845</v>
      </c>
      <c r="K1881" s="69">
        <v>195.38796323862312</v>
      </c>
      <c r="L1881" s="69">
        <v>322.00175828321483</v>
      </c>
      <c r="M1881" s="265">
        <v>378.81094526976023</v>
      </c>
      <c r="N1881" s="70">
        <v>370.15389900183783</v>
      </c>
      <c r="O1881" s="70">
        <v>366.35010751297199</v>
      </c>
      <c r="P1881" s="70">
        <v>380.9479516678885</v>
      </c>
      <c r="Q1881" s="70">
        <v>387.0364016794191</v>
      </c>
      <c r="R1881" s="70">
        <v>386.99295890552781</v>
      </c>
      <c r="S1881" s="70">
        <v>391.80965030145973</v>
      </c>
      <c r="T1881" s="265">
        <v>405.70234474723662</v>
      </c>
      <c r="U1881" s="70">
        <v>379.90748823854028</v>
      </c>
      <c r="V1881" s="70">
        <v>372.94796546516676</v>
      </c>
      <c r="W1881" s="70">
        <v>384.65727901079237</v>
      </c>
      <c r="X1881" s="70">
        <v>387.62923064554718</v>
      </c>
      <c r="Y1881" s="70">
        <v>384.43609991390838</v>
      </c>
      <c r="Z1881" s="70">
        <v>386.05805762593724</v>
      </c>
      <c r="AA1881" s="70">
        <v>396.49836786791849</v>
      </c>
      <c r="BJ1881" s="275"/>
    </row>
    <row r="1882" spans="1:62" x14ac:dyDescent="0.25">
      <c r="A1882" t="str">
        <f t="shared" si="39"/>
        <v>82. Administratieve en ondersteunende activiteiten ten behoeve van kantoren en overige zakelijke activiteiten</v>
      </c>
      <c r="B1882" s="275">
        <v>82</v>
      </c>
      <c r="C1882" s="5" t="s">
        <v>165</v>
      </c>
      <c r="D1882" s="270"/>
      <c r="E1882" s="70">
        <v>245.77323879062507</v>
      </c>
      <c r="F1882" s="70">
        <v>286.77878764742741</v>
      </c>
      <c r="G1882" s="70">
        <v>245.2771728945894</v>
      </c>
      <c r="H1882" s="70">
        <v>269.88601715368361</v>
      </c>
      <c r="I1882" s="70">
        <v>247.37565801335305</v>
      </c>
      <c r="J1882" s="70">
        <v>237.37703902118787</v>
      </c>
      <c r="K1882" s="69">
        <v>141.22805114181239</v>
      </c>
      <c r="L1882" s="69">
        <v>246.30239728359524</v>
      </c>
      <c r="M1882" s="265">
        <v>291.91020768356753</v>
      </c>
      <c r="N1882" s="70">
        <v>300.0986135684791</v>
      </c>
      <c r="O1882" s="70">
        <v>312.17217177661445</v>
      </c>
      <c r="P1882" s="70">
        <v>316.28070684777447</v>
      </c>
      <c r="Q1882" s="70">
        <v>325.90765015458754</v>
      </c>
      <c r="R1882" s="70">
        <v>331.8357767643522</v>
      </c>
      <c r="S1882" s="70">
        <v>332.37805622644612</v>
      </c>
      <c r="T1882" s="265">
        <v>328.96245848515787</v>
      </c>
      <c r="U1882" s="70">
        <v>308.86439249099635</v>
      </c>
      <c r="V1882" s="70">
        <v>318.67972494181083</v>
      </c>
      <c r="W1882" s="70">
        <v>320.25015015396372</v>
      </c>
      <c r="X1882" s="70">
        <v>327.31626719626371</v>
      </c>
      <c r="Y1882" s="70">
        <v>330.5617779707265</v>
      </c>
      <c r="Z1882" s="70">
        <v>328.41135554258307</v>
      </c>
      <c r="AA1882" s="70">
        <v>322.39519008469256</v>
      </c>
      <c r="BJ1882" s="275"/>
    </row>
    <row r="1883" spans="1:62" x14ac:dyDescent="0.25">
      <c r="A1883" t="str">
        <f t="shared" si="39"/>
        <v>82. Administratieve en ondersteunende activiteiten ten behoeve van kantoren en overige zakelijke activiteiten</v>
      </c>
      <c r="B1883" s="275">
        <v>82</v>
      </c>
      <c r="C1883" s="5" t="s">
        <v>166</v>
      </c>
      <c r="D1883" s="266"/>
      <c r="E1883" s="70">
        <v>173.16798459737268</v>
      </c>
      <c r="F1883" s="70">
        <v>209.40366714198768</v>
      </c>
      <c r="G1883" s="70">
        <v>184.31591415147946</v>
      </c>
      <c r="H1883" s="70">
        <v>206.6073065317041</v>
      </c>
      <c r="I1883" s="70">
        <v>190.78408210108122</v>
      </c>
      <c r="J1883" s="70">
        <v>178.62570331088028</v>
      </c>
      <c r="K1883" s="69">
        <v>97.351521372488051</v>
      </c>
      <c r="L1883" s="69">
        <v>189.37366678008445</v>
      </c>
      <c r="M1883" s="265">
        <v>231.85549076995315</v>
      </c>
      <c r="N1883" s="70">
        <v>230.56432660220176</v>
      </c>
      <c r="O1883" s="70">
        <v>229.73463271029411</v>
      </c>
      <c r="P1883" s="70">
        <v>234.13320170960631</v>
      </c>
      <c r="Q1883" s="70">
        <v>236.8257215877567</v>
      </c>
      <c r="R1883" s="70">
        <v>242.18426207670515</v>
      </c>
      <c r="S1883" s="70">
        <v>255.89463057717174</v>
      </c>
      <c r="T1883" s="265">
        <v>266.18973220230328</v>
      </c>
      <c r="U1883" s="70">
        <v>238.42492846074109</v>
      </c>
      <c r="V1883" s="70">
        <v>235.63641769738206</v>
      </c>
      <c r="W1883" s="70">
        <v>238.19647968116004</v>
      </c>
      <c r="X1883" s="70">
        <v>238.97782126430704</v>
      </c>
      <c r="Y1883" s="70">
        <v>242.39912034433999</v>
      </c>
      <c r="Z1883" s="70">
        <v>254.04034172831885</v>
      </c>
      <c r="AA1883" s="70">
        <v>262.11339029813104</v>
      </c>
      <c r="BJ1883" s="275"/>
    </row>
    <row r="1884" spans="1:62" x14ac:dyDescent="0.25">
      <c r="A1884" t="str">
        <f t="shared" si="39"/>
        <v>82. Administratieve en ondersteunende activiteiten ten behoeve van kantoren en overige zakelijke activiteiten</v>
      </c>
      <c r="B1884" s="275">
        <v>82</v>
      </c>
      <c r="C1884" s="5" t="s">
        <v>167</v>
      </c>
      <c r="D1884" s="266"/>
      <c r="E1884" s="70">
        <v>98.131702674716166</v>
      </c>
      <c r="F1884" s="70">
        <v>126.29613900107786</v>
      </c>
      <c r="G1884" s="70">
        <v>109.00448266908138</v>
      </c>
      <c r="H1884" s="70">
        <v>130.24043412227013</v>
      </c>
      <c r="I1884" s="70">
        <v>121.58668577049902</v>
      </c>
      <c r="J1884" s="70">
        <v>130.96906072601868</v>
      </c>
      <c r="K1884" s="69">
        <v>60.458504060567115</v>
      </c>
      <c r="L1884" s="69">
        <v>131.5819389596449</v>
      </c>
      <c r="M1884" s="265">
        <v>164.92110625343255</v>
      </c>
      <c r="N1884" s="70">
        <v>163.68242029174201</v>
      </c>
      <c r="O1884" s="70">
        <v>170.5193919973201</v>
      </c>
      <c r="P1884" s="70">
        <v>178.95836090872004</v>
      </c>
      <c r="Q1884" s="70">
        <v>183.97816560301246</v>
      </c>
      <c r="R1884" s="70">
        <v>190.5161673550281</v>
      </c>
      <c r="S1884" s="70">
        <v>195.35128348688872</v>
      </c>
      <c r="T1884" s="265">
        <v>194.73326100726987</v>
      </c>
      <c r="U1884" s="70">
        <v>170.07984917483711</v>
      </c>
      <c r="V1884" s="70">
        <v>175.74419665353733</v>
      </c>
      <c r="W1884" s="70">
        <v>182.94291895757439</v>
      </c>
      <c r="X1884" s="70">
        <v>186.54614924688445</v>
      </c>
      <c r="Y1884" s="70">
        <v>191.60561587373212</v>
      </c>
      <c r="Z1884" s="70">
        <v>194.87182847902935</v>
      </c>
      <c r="AA1884" s="70">
        <v>192.67675403117192</v>
      </c>
      <c r="BJ1884" s="275"/>
    </row>
    <row r="1885" spans="1:62" x14ac:dyDescent="0.25">
      <c r="A1885" t="str">
        <f t="shared" si="39"/>
        <v>82. Administratieve en ondersteunende activiteiten ten behoeve van kantoren en overige zakelijke activiteiten</v>
      </c>
      <c r="B1885" s="275">
        <v>82</v>
      </c>
      <c r="C1885" s="5" t="s">
        <v>168</v>
      </c>
      <c r="D1885" s="266"/>
      <c r="E1885" s="70">
        <v>72.593369008341526</v>
      </c>
      <c r="F1885" s="70">
        <v>83.122252322950771</v>
      </c>
      <c r="G1885" s="70">
        <v>81.608548419662696</v>
      </c>
      <c r="H1885" s="70">
        <v>101.05975911934181</v>
      </c>
      <c r="I1885" s="70">
        <v>105.7263710925403</v>
      </c>
      <c r="J1885" s="70">
        <v>108.86725665356873</v>
      </c>
      <c r="K1885" s="69">
        <v>90.520136329863192</v>
      </c>
      <c r="L1885" s="69">
        <v>136.04116643109091</v>
      </c>
      <c r="M1885" s="265">
        <v>172.35564766723513</v>
      </c>
      <c r="N1885" s="70">
        <v>176.53118274980756</v>
      </c>
      <c r="O1885" s="70">
        <v>194.23555875486124</v>
      </c>
      <c r="P1885" s="70">
        <v>199.39056828693754</v>
      </c>
      <c r="Q1885" s="70">
        <v>206.16720007557888</v>
      </c>
      <c r="R1885" s="70">
        <v>211.90245447219098</v>
      </c>
      <c r="S1885" s="70">
        <v>216.43814333765226</v>
      </c>
      <c r="T1885" s="265">
        <v>229.30451430809384</v>
      </c>
      <c r="U1885" s="70">
        <v>179.81786736579465</v>
      </c>
      <c r="V1885" s="70">
        <v>196.24407092454555</v>
      </c>
      <c r="W1885" s="70">
        <v>199.81533236012655</v>
      </c>
      <c r="X1885" s="70">
        <v>204.92746365382092</v>
      </c>
      <c r="Y1885" s="70">
        <v>208.91661123002538</v>
      </c>
      <c r="Z1885" s="70">
        <v>211.65434027136445</v>
      </c>
      <c r="AA1885" s="70">
        <v>222.41413131479931</v>
      </c>
      <c r="BJ1885" s="275"/>
    </row>
    <row r="1886" spans="1:62" x14ac:dyDescent="0.25">
      <c r="A1886" t="str">
        <f t="shared" si="39"/>
        <v>82. Administratieve en ondersteunende activiteiten ten behoeve van kantoren en overige zakelijke activiteiten</v>
      </c>
      <c r="B1886" s="275">
        <v>82</v>
      </c>
      <c r="C1886" s="5" t="s">
        <v>169</v>
      </c>
      <c r="D1886" s="266"/>
      <c r="E1886" s="70">
        <v>16.94022655367916</v>
      </c>
      <c r="F1886" s="70">
        <v>20.354025921686357</v>
      </c>
      <c r="G1886" s="70">
        <v>23.05800359765324</v>
      </c>
      <c r="H1886" s="70">
        <v>20.982241559169211</v>
      </c>
      <c r="I1886" s="70">
        <v>25.239408438154474</v>
      </c>
      <c r="J1886" s="70">
        <v>25.54967415490329</v>
      </c>
      <c r="K1886" s="69">
        <v>20.853227402033269</v>
      </c>
      <c r="L1886" s="69">
        <v>26.096715063140746</v>
      </c>
      <c r="M1886" s="265">
        <v>31.608582011118678</v>
      </c>
      <c r="N1886" s="70">
        <v>37.572678041879719</v>
      </c>
      <c r="O1886" s="70">
        <v>43.295925000228124</v>
      </c>
      <c r="P1886" s="70">
        <v>61.798447960626063</v>
      </c>
      <c r="Q1886" s="70">
        <v>71.006926647155296</v>
      </c>
      <c r="R1886" s="70">
        <v>82.718399810882005</v>
      </c>
      <c r="S1886" s="70">
        <v>85.622263884187177</v>
      </c>
      <c r="T1886" s="265">
        <v>96.910389542542177</v>
      </c>
      <c r="U1886" s="70">
        <v>38.123448060697456</v>
      </c>
      <c r="V1886" s="70">
        <v>43.57359959921763</v>
      </c>
      <c r="W1886" s="70">
        <v>61.689376000093098</v>
      </c>
      <c r="X1886" s="70">
        <v>70.305599906589848</v>
      </c>
      <c r="Y1886" s="70">
        <v>81.235848403551316</v>
      </c>
      <c r="Z1886" s="70">
        <v>83.404348846103829</v>
      </c>
      <c r="AA1886" s="70">
        <v>93.632953400641725</v>
      </c>
      <c r="BJ1886" s="275"/>
    </row>
    <row r="1887" spans="1:62" x14ac:dyDescent="0.25">
      <c r="A1887" t="str">
        <f t="shared" si="39"/>
        <v>82. Administratieve en ondersteunende activiteiten ten behoeve van kantoren en overige zakelijke activiteiten</v>
      </c>
      <c r="B1887" s="275">
        <v>82</v>
      </c>
      <c r="C1887" s="5" t="s">
        <v>26</v>
      </c>
      <c r="D1887" s="270"/>
      <c r="E1887" s="70">
        <v>187.66529823673687</v>
      </c>
      <c r="F1887" s="70">
        <v>229.77241724571496</v>
      </c>
      <c r="G1887" s="70">
        <v>213.67103468639732</v>
      </c>
      <c r="H1887" s="70">
        <v>252.28243480078115</v>
      </c>
      <c r="I1887" s="70">
        <v>252.55246530119379</v>
      </c>
      <c r="J1887" s="70">
        <v>265.3859915344907</v>
      </c>
      <c r="K1887" s="69">
        <v>171.83186779246358</v>
      </c>
      <c r="L1887" s="69">
        <v>293.71982045387654</v>
      </c>
      <c r="M1887" s="265">
        <v>368.88533593178641</v>
      </c>
      <c r="N1887" s="70">
        <v>377.78628108342929</v>
      </c>
      <c r="O1887" s="70">
        <v>408.05087575240947</v>
      </c>
      <c r="P1887" s="70">
        <v>440.1473771562836</v>
      </c>
      <c r="Q1887" s="70">
        <v>461.15229232574666</v>
      </c>
      <c r="R1887" s="70">
        <v>485.13702163810115</v>
      </c>
      <c r="S1887" s="70">
        <v>497.4116907087282</v>
      </c>
      <c r="T1887" s="265">
        <v>520.94816485790591</v>
      </c>
      <c r="U1887" s="70">
        <v>388.02116460132925</v>
      </c>
      <c r="V1887" s="70">
        <v>415.56186717730048</v>
      </c>
      <c r="W1887" s="70">
        <v>444.447627317794</v>
      </c>
      <c r="X1887" s="70">
        <v>461.77921280729521</v>
      </c>
      <c r="Y1887" s="70">
        <v>481.75807550730877</v>
      </c>
      <c r="Z1887" s="70">
        <v>489.93051759649768</v>
      </c>
      <c r="AA1887" s="70">
        <v>508.72383874661296</v>
      </c>
      <c r="BJ1887" s="275"/>
    </row>
    <row r="1888" spans="1:62" x14ac:dyDescent="0.25">
      <c r="A1888" t="str">
        <f t="shared" si="39"/>
        <v>82. Administratieve en ondersteunende activiteiten ten behoeve van kantoren en overige zakelijke activiteiten</v>
      </c>
      <c r="B1888" s="275">
        <v>82</v>
      </c>
      <c r="C1888" s="5" t="s">
        <v>19</v>
      </c>
      <c r="D1888" s="270"/>
      <c r="E1888" s="70">
        <v>3023.8142394487677</v>
      </c>
      <c r="F1888" s="70">
        <v>3367.4334325123709</v>
      </c>
      <c r="G1888" s="70">
        <v>2968.6744631542906</v>
      </c>
      <c r="H1888" s="70">
        <v>3154.4734026671108</v>
      </c>
      <c r="I1888" s="70">
        <v>2993.6302666700494</v>
      </c>
      <c r="J1888" s="70">
        <v>2965.571848419936</v>
      </c>
      <c r="K1888" s="69">
        <v>2110.9268422650216</v>
      </c>
      <c r="L1888" s="69">
        <v>3109.0219090748537</v>
      </c>
      <c r="M1888" s="265">
        <v>3506.7938481095471</v>
      </c>
      <c r="N1888" s="70">
        <v>3469.4987304403935</v>
      </c>
      <c r="O1888" s="70">
        <v>3555.7768907986911</v>
      </c>
      <c r="P1888" s="70">
        <v>3635.2758077119856</v>
      </c>
      <c r="Q1888" s="70">
        <v>3724.8784048393245</v>
      </c>
      <c r="R1888" s="70">
        <v>3818.1772017219228</v>
      </c>
      <c r="S1888" s="70">
        <v>3908.5181689739829</v>
      </c>
      <c r="T1888" s="265">
        <v>4011.9285999227172</v>
      </c>
      <c r="U1888" s="70">
        <v>3542.2400248019358</v>
      </c>
      <c r="V1888" s="70">
        <v>3600.6508422316906</v>
      </c>
      <c r="W1888" s="70">
        <v>3651.2449409419937</v>
      </c>
      <c r="X1888" s="70">
        <v>3710.6748866119683</v>
      </c>
      <c r="Y1888" s="70">
        <v>3772.5123999282782</v>
      </c>
      <c r="Z1888" s="70">
        <v>3830.2978530623395</v>
      </c>
      <c r="AA1888" s="70">
        <v>3899.3781714486086</v>
      </c>
      <c r="BJ1888" s="275"/>
    </row>
    <row r="1889" spans="1:62" x14ac:dyDescent="0.25">
      <c r="A1889" t="str">
        <f t="shared" si="39"/>
        <v>82. Administratieve en ondersteunende activiteiten ten behoeve van kantoren en overige zakelijke activiteiten</v>
      </c>
      <c r="B1889" s="275">
        <v>82</v>
      </c>
      <c r="C1889" s="5" t="s">
        <v>20</v>
      </c>
      <c r="D1889" s="270"/>
      <c r="E1889" s="267">
        <v>6.206244278780422E-2</v>
      </c>
      <c r="F1889" s="267">
        <v>6.8233692469545457E-2</v>
      </c>
      <c r="G1889" s="267">
        <v>7.1975232494628769E-2</v>
      </c>
      <c r="H1889" s="267">
        <v>7.9976085576589764E-2</v>
      </c>
      <c r="I1889" s="267">
        <v>8.4363278963677554E-2</v>
      </c>
      <c r="J1889" s="267">
        <v>8.9488977202116682E-2</v>
      </c>
      <c r="K1889" s="333">
        <v>8.1401147757488468E-2</v>
      </c>
      <c r="L1889" s="333">
        <v>9.4473383927126536E-2</v>
      </c>
      <c r="M1889" s="268">
        <v>0.10519162286390066</v>
      </c>
      <c r="N1889" s="267">
        <v>0.10888785684480587</v>
      </c>
      <c r="O1889" s="267">
        <v>0.11475716511019732</v>
      </c>
      <c r="P1889" s="267">
        <v>0.12107674917609867</v>
      </c>
      <c r="Q1889" s="267">
        <v>0.12380331441869948</v>
      </c>
      <c r="R1889" s="267">
        <v>0.12705984976792431</v>
      </c>
      <c r="S1889" s="267">
        <v>0.127263497111823</v>
      </c>
      <c r="T1889" s="268">
        <v>0.12984980960726497</v>
      </c>
      <c r="U1889" s="267">
        <v>0.1095411835122679</v>
      </c>
      <c r="V1889" s="267">
        <v>0.11541298653654916</v>
      </c>
      <c r="W1889" s="267">
        <v>0.12172495532527321</v>
      </c>
      <c r="X1889" s="267">
        <v>0.12444615249732179</v>
      </c>
      <c r="Y1889" s="267">
        <v>0.12770218476060352</v>
      </c>
      <c r="Z1889" s="267">
        <v>0.12790924789433702</v>
      </c>
      <c r="AA1889" s="267">
        <v>0.13046281134553908</v>
      </c>
      <c r="BJ1889" s="275"/>
    </row>
    <row r="1890" spans="1:62" x14ac:dyDescent="0.25">
      <c r="A1890" t="str">
        <f t="shared" si="39"/>
        <v>82. Administratieve en ondersteunende activiteiten ten behoeve van kantoren en overige zakelijke activiteiten</v>
      </c>
      <c r="B1890" s="275">
        <v>82</v>
      </c>
      <c r="C1890" s="5" t="s">
        <v>29</v>
      </c>
      <c r="D1890" s="270"/>
      <c r="E1890" s="70">
        <v>3023.8142394487677</v>
      </c>
      <c r="F1890" s="70">
        <v>2966.4334325123709</v>
      </c>
      <c r="G1890" s="70">
        <v>2968.6744631542906</v>
      </c>
      <c r="H1890" s="70">
        <v>3007.4734026671108</v>
      </c>
      <c r="I1890" s="70">
        <v>2993.6302666700494</v>
      </c>
      <c r="J1890" s="70">
        <v>2965.571848419936</v>
      </c>
      <c r="K1890" s="69">
        <v>2110.9268422650216</v>
      </c>
      <c r="L1890" s="69">
        <v>3109.0219090748537</v>
      </c>
      <c r="M1890" s="265">
        <v>3506.7938481095471</v>
      </c>
      <c r="N1890" s="70">
        <v>3469.4987304403935</v>
      </c>
      <c r="O1890" s="70">
        <v>3555.7768907986911</v>
      </c>
      <c r="P1890" s="70">
        <v>3635.2758077119856</v>
      </c>
      <c r="Q1890" s="70">
        <v>3724.8784048393245</v>
      </c>
      <c r="R1890" s="70">
        <v>3818.1772017219228</v>
      </c>
      <c r="S1890" s="70">
        <v>3908.5181689739829</v>
      </c>
      <c r="T1890" s="265">
        <v>4011.9285999227172</v>
      </c>
      <c r="U1890" s="70">
        <v>3542.2400248019358</v>
      </c>
      <c r="V1890" s="70">
        <v>3600.6508422316906</v>
      </c>
      <c r="W1890" s="70">
        <v>3651.2449409419937</v>
      </c>
      <c r="X1890" s="70">
        <v>3710.6748866119683</v>
      </c>
      <c r="Y1890" s="70">
        <v>3772.5123999282782</v>
      </c>
      <c r="Z1890" s="70">
        <v>3830.2978530623395</v>
      </c>
      <c r="AA1890" s="70">
        <v>3899.3781714486086</v>
      </c>
      <c r="BJ1890" s="275"/>
    </row>
    <row r="1891" spans="1:62" x14ac:dyDescent="0.25">
      <c r="A1891" t="str">
        <f t="shared" si="39"/>
        <v>84. Openbaar bestuur en defensie; verplichte sociale verzekeringen</v>
      </c>
      <c r="B1891" s="275">
        <v>84</v>
      </c>
      <c r="C1891" s="5" t="s">
        <v>25</v>
      </c>
      <c r="D1891" s="70">
        <v>150963</v>
      </c>
      <c r="E1891" s="70">
        <v>149856</v>
      </c>
      <c r="F1891" s="70">
        <v>149950</v>
      </c>
      <c r="G1891" s="70">
        <v>147657</v>
      </c>
      <c r="H1891" s="70">
        <v>147510</v>
      </c>
      <c r="I1891" s="70">
        <v>146542</v>
      </c>
      <c r="J1891" s="70">
        <v>146000</v>
      </c>
      <c r="K1891" s="69">
        <v>147365</v>
      </c>
      <c r="L1891" s="69">
        <v>149404</v>
      </c>
      <c r="M1891" s="265">
        <v>151056.39750447072</v>
      </c>
      <c r="N1891" s="70">
        <v>151066.7785711654</v>
      </c>
      <c r="O1891" s="70">
        <v>151077.16035127902</v>
      </c>
      <c r="P1891" s="70">
        <v>151087.54284486111</v>
      </c>
      <c r="Q1891" s="70">
        <v>151097.92605196056</v>
      </c>
      <c r="R1891" s="70">
        <v>151108.30997262622</v>
      </c>
      <c r="S1891" s="70">
        <v>151118.69460690732</v>
      </c>
      <c r="T1891" s="265">
        <v>151129.07995485299</v>
      </c>
      <c r="U1891" s="70">
        <v>150264.71790975248</v>
      </c>
      <c r="V1891" s="70">
        <v>149477.18747118401</v>
      </c>
      <c r="W1891" s="70">
        <v>148693.78444322979</v>
      </c>
      <c r="X1891" s="70">
        <v>147914.48719432208</v>
      </c>
      <c r="Y1891" s="70">
        <v>147139.27420626223</v>
      </c>
      <c r="Z1891" s="70">
        <v>146368.12407362834</v>
      </c>
      <c r="AA1891" s="70">
        <v>145601.01550318277</v>
      </c>
      <c r="BJ1891" s="275"/>
    </row>
    <row r="1892" spans="1:62" x14ac:dyDescent="0.25">
      <c r="A1892" t="str">
        <f t="shared" si="39"/>
        <v>84. Openbaar bestuur en defensie; verplichte sociale verzekeringen</v>
      </c>
      <c r="B1892" s="275">
        <v>84</v>
      </c>
      <c r="C1892" s="5" t="s">
        <v>154</v>
      </c>
      <c r="D1892" s="266"/>
      <c r="E1892" s="70">
        <v>-1107</v>
      </c>
      <c r="F1892" s="70">
        <v>94</v>
      </c>
      <c r="G1892" s="70">
        <v>-2293</v>
      </c>
      <c r="H1892" s="70">
        <v>-147</v>
      </c>
      <c r="I1892" s="70">
        <v>-968</v>
      </c>
      <c r="J1892" s="70">
        <v>-542</v>
      </c>
      <c r="K1892" s="69">
        <v>1365</v>
      </c>
      <c r="L1892" s="69">
        <v>2039</v>
      </c>
      <c r="M1892" s="265">
        <v>1652.3975044707186</v>
      </c>
      <c r="N1892" s="70">
        <v>10.381066694681067</v>
      </c>
      <c r="O1892" s="70">
        <v>10.381780113617424</v>
      </c>
      <c r="P1892" s="70">
        <v>10.3824935820885</v>
      </c>
      <c r="Q1892" s="70">
        <v>10.383207099454012</v>
      </c>
      <c r="R1892" s="70">
        <v>10.383920665655751</v>
      </c>
      <c r="S1892" s="70">
        <v>10.384634281101171</v>
      </c>
      <c r="T1892" s="265">
        <v>10.385347945673857</v>
      </c>
      <c r="U1892" s="70">
        <v>-791.67959471823997</v>
      </c>
      <c r="V1892" s="70">
        <v>-787.53043856847216</v>
      </c>
      <c r="W1892" s="70">
        <v>-783.40302795422031</v>
      </c>
      <c r="X1892" s="70">
        <v>-779.2972489077074</v>
      </c>
      <c r="Y1892" s="70">
        <v>-775.21298805985134</v>
      </c>
      <c r="Z1892" s="70">
        <v>-771.15013263389119</v>
      </c>
      <c r="AA1892" s="70">
        <v>-767.10857044556178</v>
      </c>
      <c r="BJ1892" s="275"/>
    </row>
    <row r="1893" spans="1:62" x14ac:dyDescent="0.25">
      <c r="A1893" t="str">
        <f t="shared" si="39"/>
        <v>84. Openbaar bestuur en defensie; verplichte sociale verzekeringen</v>
      </c>
      <c r="B1893" s="275">
        <v>84</v>
      </c>
      <c r="C1893" s="5" t="s">
        <v>155</v>
      </c>
      <c r="D1893" s="266"/>
      <c r="E1893" s="267">
        <v>0.99266707736332749</v>
      </c>
      <c r="F1893" s="267">
        <v>1.0006272688447577</v>
      </c>
      <c r="G1893" s="267">
        <v>0.98470823607869284</v>
      </c>
      <c r="H1893" s="267">
        <v>0.99900444950120892</v>
      </c>
      <c r="I1893" s="267">
        <v>0.99343773303504845</v>
      </c>
      <c r="J1893" s="267">
        <v>0.9963014016459445</v>
      </c>
      <c r="K1893" s="333">
        <v>1.0093493150684931</v>
      </c>
      <c r="L1893" s="333">
        <v>1.0138363926305431</v>
      </c>
      <c r="M1893" s="268">
        <v>1.0110599281442982</v>
      </c>
      <c r="N1893" s="267">
        <v>1.0000687231184258</v>
      </c>
      <c r="O1893" s="267">
        <v>1.0000687231184235</v>
      </c>
      <c r="P1893" s="267">
        <v>1.0000687231184247</v>
      </c>
      <c r="Q1893" s="267">
        <v>1.0000687231184249</v>
      </c>
      <c r="R1893" s="267">
        <v>1.0000687231184238</v>
      </c>
      <c r="S1893" s="267">
        <v>1.000068723118424</v>
      </c>
      <c r="T1893" s="268">
        <v>1.0000687231184249</v>
      </c>
      <c r="U1893" s="267">
        <v>0.99475904623837719</v>
      </c>
      <c r="V1893" s="267">
        <v>0.99475904623837608</v>
      </c>
      <c r="W1893" s="267">
        <v>0.99475904623837508</v>
      </c>
      <c r="X1893" s="267">
        <v>0.99475904623837696</v>
      </c>
      <c r="Y1893" s="267">
        <v>0.99475904623837541</v>
      </c>
      <c r="Z1893" s="267">
        <v>0.9947590462383763</v>
      </c>
      <c r="AA1893" s="267">
        <v>0.99475904623837574</v>
      </c>
      <c r="BJ1893" s="275"/>
    </row>
    <row r="1894" spans="1:62" x14ac:dyDescent="0.25">
      <c r="A1894" t="str">
        <f t="shared" si="39"/>
        <v>84. Openbaar bestuur en defensie; verplichte sociale verzekeringen</v>
      </c>
      <c r="B1894" s="275">
        <v>84</v>
      </c>
      <c r="C1894" s="5" t="s">
        <v>8</v>
      </c>
      <c r="D1894" s="70">
        <v>593</v>
      </c>
      <c r="E1894" s="70">
        <v>485</v>
      </c>
      <c r="F1894" s="70">
        <v>310</v>
      </c>
      <c r="G1894" s="70">
        <v>285</v>
      </c>
      <c r="H1894" s="70">
        <v>321</v>
      </c>
      <c r="I1894" s="70">
        <v>391</v>
      </c>
      <c r="J1894" s="70">
        <v>336</v>
      </c>
      <c r="K1894" s="69">
        <v>393</v>
      </c>
      <c r="L1894" s="69">
        <v>456</v>
      </c>
      <c r="M1894" s="265">
        <v>483.95824071435817</v>
      </c>
      <c r="N1894" s="70">
        <v>490.5998334729195</v>
      </c>
      <c r="O1894" s="70">
        <v>479.25731793493264</v>
      </c>
      <c r="P1894" s="70">
        <v>480.96677288097021</v>
      </c>
      <c r="Q1894" s="70">
        <v>478.57687159043473</v>
      </c>
      <c r="R1894" s="70">
        <v>472.90433322536097</v>
      </c>
      <c r="S1894" s="70">
        <v>463.45883785803176</v>
      </c>
      <c r="T1894" s="265">
        <v>443.4066687622668</v>
      </c>
      <c r="U1894" s="70">
        <v>487.99508588614952</v>
      </c>
      <c r="V1894" s="70">
        <v>474.18177435508335</v>
      </c>
      <c r="W1894" s="70">
        <v>473.34656653032624</v>
      </c>
      <c r="X1894" s="70">
        <v>468.49387277505554</v>
      </c>
      <c r="Y1894" s="70">
        <v>460.48295009309015</v>
      </c>
      <c r="Z1894" s="70">
        <v>448.88953586502964</v>
      </c>
      <c r="AA1894" s="70">
        <v>427.18754902733178</v>
      </c>
      <c r="BJ1894" s="275"/>
    </row>
    <row r="1895" spans="1:62" x14ac:dyDescent="0.25">
      <c r="A1895" t="str">
        <f t="shared" si="39"/>
        <v>84. Openbaar bestuur en defensie; verplichte sociale verzekeringen</v>
      </c>
      <c r="B1895" s="275">
        <v>84</v>
      </c>
      <c r="C1895" s="5" t="s">
        <v>9</v>
      </c>
      <c r="D1895" s="70">
        <v>5348</v>
      </c>
      <c r="E1895" s="70">
        <v>4977</v>
      </c>
      <c r="F1895" s="70">
        <v>4830</v>
      </c>
      <c r="G1895" s="70">
        <v>4549</v>
      </c>
      <c r="H1895" s="70">
        <v>4538</v>
      </c>
      <c r="I1895" s="70">
        <v>4842</v>
      </c>
      <c r="J1895" s="70">
        <v>4904</v>
      </c>
      <c r="K1895" s="69">
        <v>5706</v>
      </c>
      <c r="L1895" s="69">
        <v>5679</v>
      </c>
      <c r="M1895" s="265">
        <v>6150.8787831743894</v>
      </c>
      <c r="N1895" s="70">
        <v>6235.2902644724873</v>
      </c>
      <c r="O1895" s="70">
        <v>6091.132293182548</v>
      </c>
      <c r="P1895" s="70">
        <v>6112.8586515205207</v>
      </c>
      <c r="Q1895" s="70">
        <v>6082.4841441660492</v>
      </c>
      <c r="R1895" s="70">
        <v>6010.3888827547071</v>
      </c>
      <c r="S1895" s="70">
        <v>5890.3411344908882</v>
      </c>
      <c r="T1895" s="265">
        <v>5635.4876139356675</v>
      </c>
      <c r="U1895" s="70">
        <v>6202.1851630006331</v>
      </c>
      <c r="V1895" s="70">
        <v>6026.6245512081787</v>
      </c>
      <c r="W1895" s="70">
        <v>6016.0094574735276</v>
      </c>
      <c r="X1895" s="70">
        <v>5954.334030650587</v>
      </c>
      <c r="Y1895" s="70">
        <v>5852.5190180878926</v>
      </c>
      <c r="Z1895" s="70">
        <v>5705.172243922686</v>
      </c>
      <c r="AA1895" s="70">
        <v>5429.3503254949928</v>
      </c>
      <c r="BJ1895" s="275"/>
    </row>
    <row r="1896" spans="1:62" x14ac:dyDescent="0.25">
      <c r="A1896" t="str">
        <f t="shared" si="39"/>
        <v>84. Openbaar bestuur en defensie; verplichte sociale verzekeringen</v>
      </c>
      <c r="B1896" s="275">
        <v>84</v>
      </c>
      <c r="C1896" s="5" t="s">
        <v>10</v>
      </c>
      <c r="D1896" s="70">
        <v>11959</v>
      </c>
      <c r="E1896" s="70">
        <v>11770</v>
      </c>
      <c r="F1896" s="70">
        <v>11976</v>
      </c>
      <c r="G1896" s="70">
        <v>11867</v>
      </c>
      <c r="H1896" s="70">
        <v>12018</v>
      </c>
      <c r="I1896" s="70">
        <v>12002</v>
      </c>
      <c r="J1896" s="70">
        <v>11769</v>
      </c>
      <c r="K1896" s="69">
        <v>12148</v>
      </c>
      <c r="L1896" s="69">
        <v>12487</v>
      </c>
      <c r="M1896" s="265">
        <v>14640.211250472779</v>
      </c>
      <c r="N1896" s="70">
        <v>14841.125942784711</v>
      </c>
      <c r="O1896" s="70">
        <v>14498.003727647334</v>
      </c>
      <c r="P1896" s="70">
        <v>14549.716415701192</v>
      </c>
      <c r="Q1896" s="70">
        <v>14477.419558622012</v>
      </c>
      <c r="R1896" s="70">
        <v>14305.819711766409</v>
      </c>
      <c r="S1896" s="70">
        <v>14020.084216615127</v>
      </c>
      <c r="T1896" s="265">
        <v>13413.486442478927</v>
      </c>
      <c r="U1896" s="70">
        <v>14762.329774610813</v>
      </c>
      <c r="V1896" s="70">
        <v>14344.463558333777</v>
      </c>
      <c r="W1896" s="70">
        <v>14319.197702803674</v>
      </c>
      <c r="X1896" s="70">
        <v>14172.398959163836</v>
      </c>
      <c r="Y1896" s="70">
        <v>13930.060694188618</v>
      </c>
      <c r="Z1896" s="70">
        <v>13579.348547697407</v>
      </c>
      <c r="AA1896" s="70">
        <v>12922.842169399362</v>
      </c>
      <c r="BJ1896" s="275"/>
    </row>
    <row r="1897" spans="1:62" x14ac:dyDescent="0.25">
      <c r="A1897" t="str">
        <f t="shared" si="39"/>
        <v>84. Openbaar bestuur en defensie; verplichte sociale verzekeringen</v>
      </c>
      <c r="B1897" s="275">
        <v>84</v>
      </c>
      <c r="C1897" s="5" t="s">
        <v>11</v>
      </c>
      <c r="D1897" s="70">
        <v>17269</v>
      </c>
      <c r="E1897" s="70">
        <v>16779</v>
      </c>
      <c r="F1897" s="70">
        <v>16444</v>
      </c>
      <c r="G1897" s="70">
        <v>15950</v>
      </c>
      <c r="H1897" s="70">
        <v>15653</v>
      </c>
      <c r="I1897" s="70">
        <v>15423</v>
      </c>
      <c r="J1897" s="70">
        <v>15357</v>
      </c>
      <c r="K1897" s="69">
        <v>15789</v>
      </c>
      <c r="L1897" s="69">
        <v>16163</v>
      </c>
      <c r="M1897" s="265">
        <v>15938.178785865208</v>
      </c>
      <c r="N1897" s="70">
        <v>16234.091559295362</v>
      </c>
      <c r="O1897" s="70">
        <v>16670.560884048096</v>
      </c>
      <c r="P1897" s="70">
        <v>16937.549289569968</v>
      </c>
      <c r="Q1897" s="70">
        <v>17316.390840648208</v>
      </c>
      <c r="R1897" s="70">
        <v>17914.858433150457</v>
      </c>
      <c r="S1897" s="70">
        <v>17835.356711614382</v>
      </c>
      <c r="T1897" s="265">
        <v>17634.439095899299</v>
      </c>
      <c r="U1897" s="70">
        <v>16147.899702047598</v>
      </c>
      <c r="V1897" s="70">
        <v>16494.012388905394</v>
      </c>
      <c r="W1897" s="70">
        <v>16669.198900441057</v>
      </c>
      <c r="X1897" s="70">
        <v>16951.556769681429</v>
      </c>
      <c r="Y1897" s="70">
        <v>17444.303809891135</v>
      </c>
      <c r="Z1897" s="70">
        <v>17274.684054501289</v>
      </c>
      <c r="AA1897" s="70">
        <v>16989.399002223698</v>
      </c>
      <c r="BJ1897" s="275"/>
    </row>
    <row r="1898" spans="1:62" x14ac:dyDescent="0.25">
      <c r="A1898" t="str">
        <f t="shared" si="39"/>
        <v>84. Openbaar bestuur en defensie; verplichte sociale verzekeringen</v>
      </c>
      <c r="B1898" s="275">
        <v>84</v>
      </c>
      <c r="C1898" s="5" t="s">
        <v>12</v>
      </c>
      <c r="D1898" s="70">
        <v>17314</v>
      </c>
      <c r="E1898" s="70">
        <v>18138</v>
      </c>
      <c r="F1898" s="70">
        <v>18803</v>
      </c>
      <c r="G1898" s="70">
        <v>18944</v>
      </c>
      <c r="H1898" s="70">
        <v>19328</v>
      </c>
      <c r="I1898" s="70">
        <v>19285</v>
      </c>
      <c r="J1898" s="70">
        <v>18992</v>
      </c>
      <c r="K1898" s="69">
        <v>18700</v>
      </c>
      <c r="L1898" s="69">
        <v>18731</v>
      </c>
      <c r="M1898" s="265">
        <v>18481.624768940062</v>
      </c>
      <c r="N1898" s="70">
        <v>18231.172867829635</v>
      </c>
      <c r="O1898" s="70">
        <v>18151.92592969727</v>
      </c>
      <c r="P1898" s="70">
        <v>18243.6775389957</v>
      </c>
      <c r="Q1898" s="70">
        <v>18009.849479859382</v>
      </c>
      <c r="R1898" s="70">
        <v>17759.339288283139</v>
      </c>
      <c r="S1898" s="70">
        <v>18089.064247055947</v>
      </c>
      <c r="T1898" s="265">
        <v>18575.406314826319</v>
      </c>
      <c r="U1898" s="70">
        <v>18134.377882810375</v>
      </c>
      <c r="V1898" s="70">
        <v>17959.689133999749</v>
      </c>
      <c r="W1898" s="70">
        <v>17954.633481733727</v>
      </c>
      <c r="X1898" s="70">
        <v>17630.405127759626</v>
      </c>
      <c r="Y1898" s="70">
        <v>17292.869556506266</v>
      </c>
      <c r="Z1898" s="70">
        <v>17520.416034403064</v>
      </c>
      <c r="AA1898" s="70">
        <v>17895.947117728079</v>
      </c>
      <c r="BJ1898" s="275"/>
    </row>
    <row r="1899" spans="1:62" x14ac:dyDescent="0.25">
      <c r="A1899" t="str">
        <f t="shared" si="39"/>
        <v>84. Openbaar bestuur en defensie; verplichte sociale verzekeringen</v>
      </c>
      <c r="B1899" s="275">
        <v>84</v>
      </c>
      <c r="C1899" s="5" t="s">
        <v>13</v>
      </c>
      <c r="D1899" s="70">
        <v>19355</v>
      </c>
      <c r="E1899" s="70">
        <v>19306</v>
      </c>
      <c r="F1899" s="70">
        <v>18878</v>
      </c>
      <c r="G1899" s="70">
        <v>18433</v>
      </c>
      <c r="H1899" s="70">
        <v>18421</v>
      </c>
      <c r="I1899" s="70">
        <v>18695</v>
      </c>
      <c r="J1899" s="70">
        <v>19342</v>
      </c>
      <c r="K1899" s="69">
        <v>19904</v>
      </c>
      <c r="L1899" s="69">
        <v>20746</v>
      </c>
      <c r="M1899" s="265">
        <v>21158.936330071487</v>
      </c>
      <c r="N1899" s="70">
        <v>21467.234768133436</v>
      </c>
      <c r="O1899" s="70">
        <v>21360.605094390688</v>
      </c>
      <c r="P1899" s="70">
        <v>21043.854690399741</v>
      </c>
      <c r="Q1899" s="70">
        <v>20871.27950301591</v>
      </c>
      <c r="R1899" s="70">
        <v>20593.409653644216</v>
      </c>
      <c r="S1899" s="70">
        <v>20314.340109565554</v>
      </c>
      <c r="T1899" s="265">
        <v>20226.038097098586</v>
      </c>
      <c r="U1899" s="70">
        <v>21353.25852080965</v>
      </c>
      <c r="V1899" s="70">
        <v>21134.386989854032</v>
      </c>
      <c r="W1899" s="70">
        <v>20710.445972385343</v>
      </c>
      <c r="X1899" s="70">
        <v>20431.548502633519</v>
      </c>
      <c r="Y1899" s="70">
        <v>20052.499762709002</v>
      </c>
      <c r="Z1899" s="70">
        <v>19675.738077047081</v>
      </c>
      <c r="AA1899" s="70">
        <v>19486.201381119783</v>
      </c>
      <c r="BJ1899" s="275"/>
    </row>
    <row r="1900" spans="1:62" x14ac:dyDescent="0.25">
      <c r="A1900" t="str">
        <f t="shared" si="39"/>
        <v>84. Openbaar bestuur en defensie; verplichte sociale verzekeringen</v>
      </c>
      <c r="B1900" s="275">
        <v>84</v>
      </c>
      <c r="C1900" s="5" t="s">
        <v>14</v>
      </c>
      <c r="D1900" s="70">
        <v>22725</v>
      </c>
      <c r="E1900" s="70">
        <v>21870</v>
      </c>
      <c r="F1900" s="70">
        <v>21658</v>
      </c>
      <c r="G1900" s="70">
        <v>21032</v>
      </c>
      <c r="H1900" s="70">
        <v>20732</v>
      </c>
      <c r="I1900" s="70">
        <v>20203</v>
      </c>
      <c r="J1900" s="70">
        <v>19915</v>
      </c>
      <c r="K1900" s="69">
        <v>19378</v>
      </c>
      <c r="L1900" s="69">
        <v>19445</v>
      </c>
      <c r="M1900" s="265">
        <v>19721.158709265412</v>
      </c>
      <c r="N1900" s="70">
        <v>20386.459012465661</v>
      </c>
      <c r="O1900" s="70">
        <v>21224.020148238124</v>
      </c>
      <c r="P1900" s="70">
        <v>22185.515701895081</v>
      </c>
      <c r="Q1900" s="70">
        <v>23116.521518849404</v>
      </c>
      <c r="R1900" s="70">
        <v>23576.641617182195</v>
      </c>
      <c r="S1900" s="70">
        <v>23920.167476513474</v>
      </c>
      <c r="T1900" s="265">
        <v>23801.353866775586</v>
      </c>
      <c r="U1900" s="70">
        <v>20278.220940838932</v>
      </c>
      <c r="V1900" s="70">
        <v>20999.248537725885</v>
      </c>
      <c r="W1900" s="70">
        <v>21834.019055606626</v>
      </c>
      <c r="X1900" s="70">
        <v>22629.486158541189</v>
      </c>
      <c r="Y1900" s="70">
        <v>22957.373663975046</v>
      </c>
      <c r="Z1900" s="70">
        <v>23168.21257734887</v>
      </c>
      <c r="AA1900" s="70">
        <v>22930.737713670911</v>
      </c>
      <c r="BJ1900" s="275"/>
    </row>
    <row r="1901" spans="1:62" x14ac:dyDescent="0.25">
      <c r="A1901" t="str">
        <f t="shared" si="39"/>
        <v>84. Openbaar bestuur en defensie; verplichte sociale verzekeringen</v>
      </c>
      <c r="B1901" s="275">
        <v>84</v>
      </c>
      <c r="C1901" s="5" t="s">
        <v>15</v>
      </c>
      <c r="D1901" s="70">
        <v>26898</v>
      </c>
      <c r="E1901" s="70">
        <v>26474</v>
      </c>
      <c r="F1901" s="70">
        <v>26128</v>
      </c>
      <c r="G1901" s="70">
        <v>24746</v>
      </c>
      <c r="H1901" s="70">
        <v>23788</v>
      </c>
      <c r="I1901" s="70">
        <v>22631</v>
      </c>
      <c r="J1901" s="70">
        <v>22088</v>
      </c>
      <c r="K1901" s="69">
        <v>21861</v>
      </c>
      <c r="L1901" s="69">
        <v>21838</v>
      </c>
      <c r="M1901" s="265">
        <v>21675.363149565608</v>
      </c>
      <c r="N1901" s="70">
        <v>21272.041507534923</v>
      </c>
      <c r="O1901" s="70">
        <v>20843.115018156765</v>
      </c>
      <c r="P1901" s="70">
        <v>20418.457694322045</v>
      </c>
      <c r="Q1901" s="70">
        <v>20393.523729397781</v>
      </c>
      <c r="R1901" s="70">
        <v>20709.046413328011</v>
      </c>
      <c r="S1901" s="70">
        <v>21421.107358340763</v>
      </c>
      <c r="T1901" s="265">
        <v>22306.618723317366</v>
      </c>
      <c r="U1901" s="70">
        <v>21159.101602133433</v>
      </c>
      <c r="V1901" s="70">
        <v>20622.377358750058</v>
      </c>
      <c r="W1901" s="70">
        <v>20094.957465687567</v>
      </c>
      <c r="X1901" s="70">
        <v>19963.858428353145</v>
      </c>
      <c r="Y1901" s="70">
        <v>20165.099188210617</v>
      </c>
      <c r="Z1901" s="70">
        <v>20747.712966790168</v>
      </c>
      <c r="AA1901" s="70">
        <v>21490.677634824227</v>
      </c>
      <c r="BJ1901" s="275"/>
    </row>
    <row r="1902" spans="1:62" x14ac:dyDescent="0.25">
      <c r="A1902" t="str">
        <f t="shared" si="39"/>
        <v>84. Openbaar bestuur en defensie; verplichte sociale verzekeringen</v>
      </c>
      <c r="B1902" s="275">
        <v>84</v>
      </c>
      <c r="C1902" s="5" t="s">
        <v>16</v>
      </c>
      <c r="D1902" s="70">
        <v>22949</v>
      </c>
      <c r="E1902" s="70">
        <v>23194</v>
      </c>
      <c r="F1902" s="70">
        <v>23508</v>
      </c>
      <c r="G1902" s="70">
        <v>23608</v>
      </c>
      <c r="H1902" s="70">
        <v>23784</v>
      </c>
      <c r="I1902" s="70">
        <v>23249</v>
      </c>
      <c r="J1902" s="70">
        <v>22887</v>
      </c>
      <c r="K1902" s="69">
        <v>22327</v>
      </c>
      <c r="L1902" s="69">
        <v>21782</v>
      </c>
      <c r="M1902" s="265">
        <v>21012.93498161513</v>
      </c>
      <c r="N1902" s="70">
        <v>20352.651171844198</v>
      </c>
      <c r="O1902" s="70">
        <v>19908.645468554412</v>
      </c>
      <c r="P1902" s="70">
        <v>19629.8210696889</v>
      </c>
      <c r="Q1902" s="70">
        <v>19333.339448069186</v>
      </c>
      <c r="R1902" s="70">
        <v>19178.870591508959</v>
      </c>
      <c r="S1902" s="70">
        <v>18796.318096019797</v>
      </c>
      <c r="T1902" s="265">
        <v>18421.558230445731</v>
      </c>
      <c r="U1902" s="70">
        <v>20244.592596591632</v>
      </c>
      <c r="V1902" s="70">
        <v>19697.804248378903</v>
      </c>
      <c r="W1902" s="70">
        <v>19318.815620640504</v>
      </c>
      <c r="X1902" s="70">
        <v>18926.010865506563</v>
      </c>
      <c r="Y1902" s="70">
        <v>18675.115216639409</v>
      </c>
      <c r="Z1902" s="70">
        <v>18205.436636162289</v>
      </c>
      <c r="AA1902" s="70">
        <v>17747.726554711851</v>
      </c>
      <c r="BJ1902" s="275"/>
    </row>
    <row r="1903" spans="1:62" x14ac:dyDescent="0.25">
      <c r="A1903" t="str">
        <f t="shared" si="39"/>
        <v>84. Openbaar bestuur en defensie; verplichte sociale verzekeringen</v>
      </c>
      <c r="B1903" s="275">
        <v>84</v>
      </c>
      <c r="C1903" s="5" t="s">
        <v>17</v>
      </c>
      <c r="D1903" s="70">
        <v>5872</v>
      </c>
      <c r="E1903" s="70">
        <v>6143</v>
      </c>
      <c r="F1903" s="70">
        <v>6687</v>
      </c>
      <c r="G1903" s="70">
        <v>7483</v>
      </c>
      <c r="H1903" s="70">
        <v>8114</v>
      </c>
      <c r="I1903" s="70">
        <v>9074</v>
      </c>
      <c r="J1903" s="70">
        <v>9687</v>
      </c>
      <c r="K1903" s="69">
        <v>10354</v>
      </c>
      <c r="L1903" s="69">
        <v>11042</v>
      </c>
      <c r="M1903" s="265">
        <v>10678.657112401979</v>
      </c>
      <c r="N1903" s="70">
        <v>10318.107282867228</v>
      </c>
      <c r="O1903" s="70">
        <v>9821.7111065939825</v>
      </c>
      <c r="P1903" s="70">
        <v>9360.4547359647549</v>
      </c>
      <c r="Q1903" s="70">
        <v>8799.5116539056471</v>
      </c>
      <c r="R1903" s="70">
        <v>8472.6471467132469</v>
      </c>
      <c r="S1903" s="70">
        <v>8252.9556454439335</v>
      </c>
      <c r="T1903" s="265">
        <v>8132.3332975608328</v>
      </c>
      <c r="U1903" s="70">
        <v>10263.325231974901</v>
      </c>
      <c r="V1903" s="70">
        <v>9717.694911358778</v>
      </c>
      <c r="W1903" s="70">
        <v>9212.1521906628441</v>
      </c>
      <c r="X1903" s="70">
        <v>8614.1172672371486</v>
      </c>
      <c r="Y1903" s="70">
        <v>8250.1032008033362</v>
      </c>
      <c r="Z1903" s="70">
        <v>7993.5155543043929</v>
      </c>
      <c r="AA1903" s="70">
        <v>7834.8653143982983</v>
      </c>
      <c r="BJ1903" s="275"/>
    </row>
    <row r="1904" spans="1:62" x14ac:dyDescent="0.25">
      <c r="A1904" t="str">
        <f t="shared" si="39"/>
        <v>84. Openbaar bestuur en defensie; verplichte sociale verzekeringen</v>
      </c>
      <c r="B1904" s="275">
        <v>84</v>
      </c>
      <c r="C1904" s="5" t="s">
        <v>156</v>
      </c>
      <c r="D1904" s="70">
        <v>681</v>
      </c>
      <c r="E1904" s="70">
        <v>720</v>
      </c>
      <c r="F1904" s="70">
        <v>728</v>
      </c>
      <c r="G1904" s="70">
        <v>760</v>
      </c>
      <c r="H1904" s="70">
        <v>813</v>
      </c>
      <c r="I1904" s="70">
        <v>747</v>
      </c>
      <c r="J1904" s="70">
        <v>723</v>
      </c>
      <c r="K1904" s="69">
        <v>805</v>
      </c>
      <c r="L1904" s="69">
        <v>1035</v>
      </c>
      <c r="M1904" s="265">
        <v>1114.4953923843807</v>
      </c>
      <c r="N1904" s="70">
        <v>1238.0043604647226</v>
      </c>
      <c r="O1904" s="70">
        <v>2028.1833628348304</v>
      </c>
      <c r="P1904" s="70">
        <v>2124.6702839222185</v>
      </c>
      <c r="Q1904" s="70">
        <v>2219.0293038364771</v>
      </c>
      <c r="R1904" s="70">
        <v>2114.3839010694833</v>
      </c>
      <c r="S1904" s="70">
        <v>2115.5007733894913</v>
      </c>
      <c r="T1904" s="265">
        <v>2538.9516037523886</v>
      </c>
      <c r="U1904" s="70">
        <v>1231.4314090482831</v>
      </c>
      <c r="V1904" s="70">
        <v>2006.7040183141191</v>
      </c>
      <c r="W1904" s="70">
        <v>2091.0080292646176</v>
      </c>
      <c r="X1904" s="70">
        <v>2172.277212019927</v>
      </c>
      <c r="Y1904" s="70">
        <v>2058.8471451578525</v>
      </c>
      <c r="Z1904" s="70">
        <v>2048.9978455860523</v>
      </c>
      <c r="AA1904" s="70">
        <v>2446.0807405842456</v>
      </c>
      <c r="BJ1904" s="275"/>
    </row>
    <row r="1905" spans="1:62" x14ac:dyDescent="0.25">
      <c r="A1905" t="str">
        <f t="shared" si="39"/>
        <v>84. Openbaar bestuur en defensie; verplichte sociale verzekeringen</v>
      </c>
      <c r="B1905" s="275">
        <v>84</v>
      </c>
      <c r="C1905" s="5" t="s">
        <v>6</v>
      </c>
      <c r="D1905" s="70">
        <v>29502</v>
      </c>
      <c r="E1905" s="70">
        <v>30057</v>
      </c>
      <c r="F1905" s="70">
        <v>30923</v>
      </c>
      <c r="G1905" s="70">
        <v>31851</v>
      </c>
      <c r="H1905" s="70">
        <v>32711</v>
      </c>
      <c r="I1905" s="70">
        <v>33070</v>
      </c>
      <c r="J1905" s="70">
        <v>33297</v>
      </c>
      <c r="K1905" s="69">
        <v>33486</v>
      </c>
      <c r="L1905" s="69">
        <v>33859</v>
      </c>
      <c r="M1905" s="265">
        <v>32806.087486401491</v>
      </c>
      <c r="N1905" s="70">
        <v>31908.762815176146</v>
      </c>
      <c r="O1905" s="70">
        <v>31758.539937983223</v>
      </c>
      <c r="P1905" s="70">
        <v>31114.946089575875</v>
      </c>
      <c r="Q1905" s="70">
        <v>30351.880405811309</v>
      </c>
      <c r="R1905" s="70">
        <v>29765.901639291689</v>
      </c>
      <c r="S1905" s="70">
        <v>29164.774514853223</v>
      </c>
      <c r="T1905" s="265">
        <v>29092.843131758953</v>
      </c>
      <c r="U1905" s="70">
        <v>31739.349237614817</v>
      </c>
      <c r="V1905" s="70">
        <v>31422.203178051797</v>
      </c>
      <c r="W1905" s="70">
        <v>30621.975840567964</v>
      </c>
      <c r="X1905" s="70">
        <v>29712.405344763636</v>
      </c>
      <c r="Y1905" s="70">
        <v>28984.065562600597</v>
      </c>
      <c r="Z1905" s="70">
        <v>28247.950036052735</v>
      </c>
      <c r="AA1905" s="70">
        <v>28028.672609694397</v>
      </c>
      <c r="BJ1905" s="275"/>
    </row>
    <row r="1906" spans="1:62" x14ac:dyDescent="0.25">
      <c r="A1906" t="str">
        <f t="shared" si="39"/>
        <v>84. Openbaar bestuur en defensie; verplichte sociale verzekeringen</v>
      </c>
      <c r="B1906" s="275">
        <v>84</v>
      </c>
      <c r="C1906" s="5" t="s">
        <v>157</v>
      </c>
      <c r="D1906" s="267">
        <v>0.99943958799332189</v>
      </c>
      <c r="E1906" s="266"/>
      <c r="F1906" s="266"/>
      <c r="G1906" s="266"/>
      <c r="H1906" s="266"/>
      <c r="I1906" s="266"/>
      <c r="J1906" s="266"/>
      <c r="K1906" s="334"/>
      <c r="L1906" s="334"/>
      <c r="M1906" s="269"/>
      <c r="N1906" s="266"/>
      <c r="O1906" s="266"/>
      <c r="P1906" s="266"/>
      <c r="Q1906" s="266"/>
      <c r="R1906" s="266"/>
      <c r="S1906" s="266"/>
      <c r="T1906" s="269"/>
      <c r="U1906" s="266"/>
      <c r="V1906" s="266"/>
      <c r="W1906" s="266"/>
      <c r="X1906" s="266"/>
      <c r="Y1906" s="266"/>
      <c r="Z1906" s="266"/>
      <c r="AA1906" s="266"/>
      <c r="BJ1906" s="275"/>
    </row>
    <row r="1907" spans="1:62" x14ac:dyDescent="0.25">
      <c r="A1907" t="str">
        <f t="shared" si="39"/>
        <v>84. Openbaar bestuur en defensie; verplichte sociale verzekeringen</v>
      </c>
      <c r="B1907" s="275">
        <v>84</v>
      </c>
      <c r="C1907" s="5" t="s">
        <v>158</v>
      </c>
      <c r="D1907" s="266"/>
      <c r="E1907" s="267">
        <v>3.3862553149971997E-3</v>
      </c>
      <c r="F1907" s="267">
        <v>-5.9384042571791751E-4</v>
      </c>
      <c r="G1907" s="267">
        <v>7.3656759573145214E-3</v>
      </c>
      <c r="H1907" s="267">
        <v>2.1756924605648154E-4</v>
      </c>
      <c r="I1907" s="267">
        <v>3.0009274791367169E-3</v>
      </c>
      <c r="J1907" s="267">
        <v>1.5690931736886959E-3</v>
      </c>
      <c r="K1907" s="333">
        <v>-4.9548635375856187E-3</v>
      </c>
      <c r="L1907" s="333">
        <v>-7.1984023186106305E-3</v>
      </c>
      <c r="M1907" s="268">
        <v>-5.8101700754881747E-3</v>
      </c>
      <c r="N1907" s="267">
        <v>-3.145675625519373E-4</v>
      </c>
      <c r="O1907" s="267">
        <v>-3.1456756255082707E-4</v>
      </c>
      <c r="P1907" s="267">
        <v>-3.1456756255138218E-4</v>
      </c>
      <c r="Q1907" s="267">
        <v>-3.1456756255149321E-4</v>
      </c>
      <c r="R1907" s="267">
        <v>-3.145675625509381E-4</v>
      </c>
      <c r="S1907" s="267">
        <v>-3.1456756255104912E-4</v>
      </c>
      <c r="T1907" s="268">
        <v>-3.1456756255149321E-4</v>
      </c>
      <c r="U1907" s="267">
        <v>2.3402708774723502E-3</v>
      </c>
      <c r="V1907" s="267">
        <v>2.3402708774729053E-3</v>
      </c>
      <c r="W1907" s="267">
        <v>2.3402708774734049E-3</v>
      </c>
      <c r="X1907" s="267">
        <v>2.3402708774724612E-3</v>
      </c>
      <c r="Y1907" s="267">
        <v>2.3402708774732384E-3</v>
      </c>
      <c r="Z1907" s="267">
        <v>2.3402708774727943E-3</v>
      </c>
      <c r="AA1907" s="267">
        <v>2.3402708774730718E-3</v>
      </c>
      <c r="BJ1907" s="275"/>
    </row>
    <row r="1908" spans="1:62" x14ac:dyDescent="0.25">
      <c r="A1908" t="str">
        <f t="shared" si="39"/>
        <v>84. Openbaar bestuur en defensie; verplichte sociale verzekeringen</v>
      </c>
      <c r="B1908" s="275">
        <v>84</v>
      </c>
      <c r="C1908" s="5" t="s">
        <v>159</v>
      </c>
      <c r="D1908" s="270"/>
      <c r="E1908" s="70">
        <v>337.05608752457215</v>
      </c>
      <c r="F1908" s="70">
        <v>273.7394721988349</v>
      </c>
      <c r="G1908" s="70">
        <v>177.43494777284073</v>
      </c>
      <c r="H1908" s="70">
        <v>161.08846737845147</v>
      </c>
      <c r="I1908" s="70">
        <v>182.32994230328515</v>
      </c>
      <c r="J1908" s="70">
        <v>221.53051864508851</v>
      </c>
      <c r="K1908" s="69">
        <v>188.17688728350223</v>
      </c>
      <c r="L1908" s="69">
        <v>219.21804134958205</v>
      </c>
      <c r="M1908" s="265">
        <v>254.99289867489796</v>
      </c>
      <c r="N1908" s="70">
        <v>273.28664790750634</v>
      </c>
      <c r="O1908" s="70">
        <v>277.03709261338651</v>
      </c>
      <c r="P1908" s="70">
        <v>270.63208121066742</v>
      </c>
      <c r="Q1908" s="70">
        <v>271.59739427417031</v>
      </c>
      <c r="R1908" s="70">
        <v>270.24783958623681</v>
      </c>
      <c r="S1908" s="70">
        <v>267.044610744365</v>
      </c>
      <c r="T1908" s="265">
        <v>261.71082871607848</v>
      </c>
      <c r="U1908" s="70">
        <v>274.57147884832136</v>
      </c>
      <c r="V1908" s="70">
        <v>276.86176436358505</v>
      </c>
      <c r="W1908" s="70">
        <v>269.02484568795933</v>
      </c>
      <c r="X1908" s="70">
        <v>268.55099437539371</v>
      </c>
      <c r="Y1908" s="70">
        <v>265.79784092393936</v>
      </c>
      <c r="Z1908" s="70">
        <v>261.2528808371348</v>
      </c>
      <c r="AA1908" s="70">
        <v>254.67541067193832</v>
      </c>
      <c r="BJ1908" s="275"/>
    </row>
    <row r="1909" spans="1:62" x14ac:dyDescent="0.25">
      <c r="A1909" t="str">
        <f t="shared" si="39"/>
        <v>84. Openbaar bestuur en defensie; verplichte sociale verzekeringen</v>
      </c>
      <c r="B1909" s="275">
        <v>84</v>
      </c>
      <c r="C1909" s="5" t="s">
        <v>160</v>
      </c>
      <c r="D1909" s="270"/>
      <c r="E1909" s="70">
        <v>1665.3634006376512</v>
      </c>
      <c r="F1909" s="70">
        <v>1530.0253277044426</v>
      </c>
      <c r="G1909" s="70">
        <v>1523.279170341109</v>
      </c>
      <c r="H1909" s="70">
        <v>1402.1410153410266</v>
      </c>
      <c r="I1909" s="70">
        <v>1411.3813583641975</v>
      </c>
      <c r="J1909" s="70">
        <v>1498.9966610253794</v>
      </c>
      <c r="K1909" s="69">
        <v>1486.1972692140696</v>
      </c>
      <c r="L1909" s="69">
        <v>1716.4482898475023</v>
      </c>
      <c r="M1909" s="265">
        <v>1716.2100656938248</v>
      </c>
      <c r="N1909" s="70">
        <v>1892.6159704137747</v>
      </c>
      <c r="O1909" s="70">
        <v>1918.5892537807176</v>
      </c>
      <c r="P1909" s="70">
        <v>1874.2320670528393</v>
      </c>
      <c r="Q1909" s="70">
        <v>1880.9172342003139</v>
      </c>
      <c r="R1909" s="70">
        <v>1871.5710448607097</v>
      </c>
      <c r="S1909" s="70">
        <v>1849.3874434684144</v>
      </c>
      <c r="T1909" s="265">
        <v>1812.4489353973652</v>
      </c>
      <c r="U1909" s="70">
        <v>1908.9455598472757</v>
      </c>
      <c r="V1909" s="70">
        <v>1924.8686644009019</v>
      </c>
      <c r="W1909" s="70">
        <v>1870.3828482794697</v>
      </c>
      <c r="X1909" s="70">
        <v>1867.0884188545897</v>
      </c>
      <c r="Y1909" s="70">
        <v>1847.9472462944391</v>
      </c>
      <c r="Z1909" s="70">
        <v>1816.3486206331706</v>
      </c>
      <c r="AA1909" s="70">
        <v>1770.6190622699155</v>
      </c>
      <c r="BJ1909" s="275"/>
    </row>
    <row r="1910" spans="1:62" x14ac:dyDescent="0.25">
      <c r="A1910" t="str">
        <f t="shared" si="39"/>
        <v>84. Openbaar bestuur en defensie; verplichte sociale verzekeringen</v>
      </c>
      <c r="B1910" s="275">
        <v>84</v>
      </c>
      <c r="C1910" s="5" t="s">
        <v>161</v>
      </c>
      <c r="D1910" s="270"/>
      <c r="E1910" s="70">
        <v>2229.1839052777855</v>
      </c>
      <c r="F1910" s="70">
        <v>2147.1081626810378</v>
      </c>
      <c r="G1910" s="70">
        <v>2280.0102842837496</v>
      </c>
      <c r="H1910" s="70">
        <v>2174.4321053324552</v>
      </c>
      <c r="I1910" s="70">
        <v>2235.5507651241037</v>
      </c>
      <c r="J1910" s="70">
        <v>2215.3896198415409</v>
      </c>
      <c r="K1910" s="69">
        <v>2095.6008595735857</v>
      </c>
      <c r="L1910" s="69">
        <v>2135.8315000732487</v>
      </c>
      <c r="M1910" s="265">
        <v>2212.7685028271349</v>
      </c>
      <c r="N1910" s="70">
        <v>2674.7867512888788</v>
      </c>
      <c r="O1910" s="70">
        <v>2711.4941421824442</v>
      </c>
      <c r="P1910" s="70">
        <v>2648.8052410852806</v>
      </c>
      <c r="Q1910" s="70">
        <v>2658.2532203878677</v>
      </c>
      <c r="R1910" s="70">
        <v>2645.0444850652229</v>
      </c>
      <c r="S1910" s="70">
        <v>2613.6929567955904</v>
      </c>
      <c r="T1910" s="265">
        <v>2561.4886884467282</v>
      </c>
      <c r="U1910" s="70">
        <v>2713.6541468867099</v>
      </c>
      <c r="V1910" s="70">
        <v>2736.2895743248405</v>
      </c>
      <c r="W1910" s="70">
        <v>2658.8354740223385</v>
      </c>
      <c r="X1910" s="70">
        <v>2654.1522906678715</v>
      </c>
      <c r="Y1910" s="70">
        <v>2626.942231152987</v>
      </c>
      <c r="Z1910" s="70">
        <v>2582.0233275628361</v>
      </c>
      <c r="AA1910" s="70">
        <v>2517.0166514700559</v>
      </c>
      <c r="BJ1910" s="275"/>
    </row>
    <row r="1911" spans="1:62" x14ac:dyDescent="0.25">
      <c r="A1911" t="str">
        <f t="shared" si="39"/>
        <v>84. Openbaar bestuur en defensie; verplichte sociale verzekeringen</v>
      </c>
      <c r="B1911" s="275">
        <v>84</v>
      </c>
      <c r="C1911" s="5" t="s">
        <v>162</v>
      </c>
      <c r="D1911" s="270"/>
      <c r="E1911" s="70">
        <v>2238.3668687285963</v>
      </c>
      <c r="F1911" s="70">
        <v>2108.0722031338069</v>
      </c>
      <c r="G1911" s="70">
        <v>2196.8699162441326</v>
      </c>
      <c r="H1911" s="70">
        <v>2016.8606707171662</v>
      </c>
      <c r="I1911" s="70">
        <v>2022.8732405124238</v>
      </c>
      <c r="J1911" s="70">
        <v>1971.0666303052039</v>
      </c>
      <c r="K1911" s="69">
        <v>1862.4433961493523</v>
      </c>
      <c r="L1911" s="69">
        <v>1879.4116155581564</v>
      </c>
      <c r="M1911" s="265">
        <v>1946.3679453208929</v>
      </c>
      <c r="N1911" s="70">
        <v>2006.8845990685684</v>
      </c>
      <c r="O1911" s="70">
        <v>2044.1449909642597</v>
      </c>
      <c r="P1911" s="70">
        <v>2099.1038151549387</v>
      </c>
      <c r="Q1911" s="70">
        <v>2132.7221429683323</v>
      </c>
      <c r="R1911" s="70">
        <v>2180.4246618421066</v>
      </c>
      <c r="S1911" s="70">
        <v>2255.7817908196998</v>
      </c>
      <c r="T1911" s="265">
        <v>2245.771187808281</v>
      </c>
      <c r="U1911" s="70">
        <v>2049.197888773263</v>
      </c>
      <c r="V1911" s="70">
        <v>2076.1620522731619</v>
      </c>
      <c r="W1911" s="70">
        <v>2120.6623302983885</v>
      </c>
      <c r="X1911" s="70">
        <v>2143.1863485317995</v>
      </c>
      <c r="Y1911" s="70">
        <v>2179.4895646833984</v>
      </c>
      <c r="Z1911" s="70">
        <v>2242.8428629531086</v>
      </c>
      <c r="AA1911" s="70">
        <v>2221.0345717230412</v>
      </c>
      <c r="BJ1911" s="275"/>
    </row>
    <row r="1912" spans="1:62" x14ac:dyDescent="0.25">
      <c r="A1912" t="str">
        <f t="shared" si="39"/>
        <v>84. Openbaar bestuur en defensie; verplichte sociale verzekeringen</v>
      </c>
      <c r="B1912" s="275">
        <v>84</v>
      </c>
      <c r="C1912" s="5" t="s">
        <v>163</v>
      </c>
      <c r="D1912" s="270"/>
      <c r="E1912" s="70">
        <v>1641.4345940243634</v>
      </c>
      <c r="F1912" s="70">
        <v>1647.3620248649765</v>
      </c>
      <c r="G1912" s="70">
        <v>1857.4226362323816</v>
      </c>
      <c r="H1912" s="70">
        <v>1735.9373498415073</v>
      </c>
      <c r="I1912" s="70">
        <v>1824.9220170240262</v>
      </c>
      <c r="J1912" s="70">
        <v>1793.2490941646927</v>
      </c>
      <c r="K1912" s="69">
        <v>1642.1009963212696</v>
      </c>
      <c r="L1912" s="69">
        <v>1574.8996912232094</v>
      </c>
      <c r="M1912" s="265">
        <v>1603.5134656487041</v>
      </c>
      <c r="N1912" s="70">
        <v>1683.732747291524</v>
      </c>
      <c r="O1912" s="70">
        <v>1660.9158103180298</v>
      </c>
      <c r="P1912" s="70">
        <v>1653.6961709992793</v>
      </c>
      <c r="Q1912" s="70">
        <v>1662.0550242453453</v>
      </c>
      <c r="R1912" s="70">
        <v>1640.7525703039089</v>
      </c>
      <c r="S1912" s="70">
        <v>1617.9303228900294</v>
      </c>
      <c r="T1912" s="265">
        <v>1647.9692787516367</v>
      </c>
      <c r="U1912" s="70">
        <v>1732.7984751622109</v>
      </c>
      <c r="V1912" s="70">
        <v>1700.2413335519459</v>
      </c>
      <c r="W1912" s="70">
        <v>1683.8628819086903</v>
      </c>
      <c r="X1912" s="70">
        <v>1683.3888745285301</v>
      </c>
      <c r="Y1912" s="70">
        <v>1652.9899023388873</v>
      </c>
      <c r="Z1912" s="70">
        <v>1621.3432732955405</v>
      </c>
      <c r="AA1912" s="70">
        <v>1642.6775550406628</v>
      </c>
      <c r="BJ1912" s="275"/>
    </row>
    <row r="1913" spans="1:62" x14ac:dyDescent="0.25">
      <c r="A1913" t="str">
        <f t="shared" si="39"/>
        <v>84. Openbaar bestuur en defensie; verplichte sociale verzekeringen</v>
      </c>
      <c r="B1913" s="275">
        <v>84</v>
      </c>
      <c r="C1913" s="5" t="s">
        <v>164</v>
      </c>
      <c r="D1913" s="270"/>
      <c r="E1913" s="70">
        <v>1452.1869565260752</v>
      </c>
      <c r="F1913" s="70">
        <v>1371.6708054810795</v>
      </c>
      <c r="G1913" s="70">
        <v>1491.5216101085673</v>
      </c>
      <c r="H1913" s="70">
        <v>1324.6017967046564</v>
      </c>
      <c r="I1913" s="70">
        <v>1375.011714538912</v>
      </c>
      <c r="J1913" s="70">
        <v>1368.6959477364614</v>
      </c>
      <c r="K1913" s="69">
        <v>1289.877658235097</v>
      </c>
      <c r="L1913" s="69">
        <v>1282.7008707507757</v>
      </c>
      <c r="M1913" s="265">
        <v>1365.7633019174459</v>
      </c>
      <c r="N1913" s="70">
        <v>1509.2290814560249</v>
      </c>
      <c r="O1913" s="70">
        <v>1531.2194575899039</v>
      </c>
      <c r="P1913" s="70">
        <v>1523.6137536902111</v>
      </c>
      <c r="Q1913" s="70">
        <v>1501.0205139446609</v>
      </c>
      <c r="R1913" s="70">
        <v>1488.7110345136466</v>
      </c>
      <c r="S1913" s="70">
        <v>1468.8910751834792</v>
      </c>
      <c r="T1913" s="265">
        <v>1448.9855437757496</v>
      </c>
      <c r="U1913" s="70">
        <v>1565.4026389751252</v>
      </c>
      <c r="V1913" s="70">
        <v>1579.7791872783059</v>
      </c>
      <c r="W1913" s="70">
        <v>1563.58640391673</v>
      </c>
      <c r="X1913" s="70">
        <v>1532.2219545340579</v>
      </c>
      <c r="Y1913" s="70">
        <v>1511.5882691567749</v>
      </c>
      <c r="Z1913" s="70">
        <v>1483.5450873766526</v>
      </c>
      <c r="AA1913" s="70">
        <v>1455.6711088458148</v>
      </c>
      <c r="BJ1913" s="275"/>
    </row>
    <row r="1914" spans="1:62" x14ac:dyDescent="0.25">
      <c r="A1914" t="str">
        <f t="shared" si="39"/>
        <v>84. Openbaar bestuur en defensie; verplichte sociale verzekeringen</v>
      </c>
      <c r="B1914" s="275">
        <v>84</v>
      </c>
      <c r="C1914" s="5" t="s">
        <v>165</v>
      </c>
      <c r="D1914" s="270"/>
      <c r="E1914" s="70">
        <v>1344.8298458717929</v>
      </c>
      <c r="F1914" s="70">
        <v>1207.1875934648006</v>
      </c>
      <c r="G1914" s="70">
        <v>1367.8727522005181</v>
      </c>
      <c r="H1914" s="70">
        <v>1177.9969566827713</v>
      </c>
      <c r="I1914" s="70">
        <v>1218.8986160732336</v>
      </c>
      <c r="J1914" s="70">
        <v>1158.8697159939222</v>
      </c>
      <c r="K1914" s="69">
        <v>1012.4250726398893</v>
      </c>
      <c r="L1914" s="69">
        <v>941.65014148501689</v>
      </c>
      <c r="M1914" s="265">
        <v>971.90010027219944</v>
      </c>
      <c r="N1914" s="70">
        <v>1094.0827158054469</v>
      </c>
      <c r="O1914" s="70">
        <v>1130.9919853510535</v>
      </c>
      <c r="P1914" s="70">
        <v>1177.4578738715029</v>
      </c>
      <c r="Q1914" s="70">
        <v>1230.799347467859</v>
      </c>
      <c r="R1914" s="70">
        <v>1282.4493233978108</v>
      </c>
      <c r="S1914" s="70">
        <v>1307.9756859306599</v>
      </c>
      <c r="T1914" s="265">
        <v>1327.0336789556734</v>
      </c>
      <c r="U1914" s="70">
        <v>1146.4392060286245</v>
      </c>
      <c r="V1914" s="70">
        <v>1178.8225964717965</v>
      </c>
      <c r="W1914" s="70">
        <v>1220.7376947622261</v>
      </c>
      <c r="X1914" s="70">
        <v>1269.2649473361475</v>
      </c>
      <c r="Y1914" s="70">
        <v>1315.5073962386089</v>
      </c>
      <c r="Z1914" s="70">
        <v>1334.5682991468896</v>
      </c>
      <c r="AA1914" s="70">
        <v>1346.8248810248494</v>
      </c>
      <c r="BJ1914" s="275"/>
    </row>
    <row r="1915" spans="1:62" x14ac:dyDescent="0.25">
      <c r="A1915" t="str">
        <f t="shared" si="39"/>
        <v>84. Openbaar bestuur en defensie; verplichte sociale verzekeringen</v>
      </c>
      <c r="B1915" s="275">
        <v>84</v>
      </c>
      <c r="C1915" s="5" t="s">
        <v>166</v>
      </c>
      <c r="D1915" s="266"/>
      <c r="E1915" s="70">
        <v>1289.7003374189221</v>
      </c>
      <c r="F1915" s="70">
        <v>1164.001409068708</v>
      </c>
      <c r="G1915" s="70">
        <v>1356.7548221380353</v>
      </c>
      <c r="H1915" s="70">
        <v>1108.1043333129446</v>
      </c>
      <c r="I1915" s="70">
        <v>1131.4164531054078</v>
      </c>
      <c r="J1915" s="70">
        <v>1043.9828128791635</v>
      </c>
      <c r="K1915" s="69">
        <v>874.8327123454992</v>
      </c>
      <c r="L1915" s="69">
        <v>816.79599094746163</v>
      </c>
      <c r="M1915" s="265">
        <v>846.25285404517763</v>
      </c>
      <c r="N1915" s="70">
        <v>959.06963022495154</v>
      </c>
      <c r="O1915" s="70">
        <v>941.22386056404832</v>
      </c>
      <c r="P1915" s="70">
        <v>922.24515341513938</v>
      </c>
      <c r="Q1915" s="70">
        <v>903.4553440019256</v>
      </c>
      <c r="R1915" s="70">
        <v>902.35209104349985</v>
      </c>
      <c r="S1915" s="70">
        <v>916.31302086582537</v>
      </c>
      <c r="T1915" s="265">
        <v>947.81957614328587</v>
      </c>
      <c r="U1915" s="70">
        <v>1016.6142175159042</v>
      </c>
      <c r="V1915" s="70">
        <v>992.40060570905553</v>
      </c>
      <c r="W1915" s="70">
        <v>967.22725599658611</v>
      </c>
      <c r="X1915" s="70">
        <v>942.49029734963415</v>
      </c>
      <c r="Y1915" s="70">
        <v>936.34151246714623</v>
      </c>
      <c r="Z1915" s="70">
        <v>945.78007255967782</v>
      </c>
      <c r="AA1915" s="70">
        <v>973.10572549281608</v>
      </c>
      <c r="BJ1915" s="275"/>
    </row>
    <row r="1916" spans="1:62" x14ac:dyDescent="0.25">
      <c r="A1916" t="str">
        <f t="shared" si="39"/>
        <v>84. Openbaar bestuur en defensie; verplichte sociale verzekeringen</v>
      </c>
      <c r="B1916" s="275">
        <v>84</v>
      </c>
      <c r="C1916" s="5" t="s">
        <v>167</v>
      </c>
      <c r="D1916" s="266"/>
      <c r="E1916" s="70">
        <v>2179.2069999333225</v>
      </c>
      <c r="F1916" s="70">
        <v>2110.157538620037</v>
      </c>
      <c r="G1916" s="70">
        <v>2325.8371286661645</v>
      </c>
      <c r="H1916" s="70">
        <v>2166.9784365917758</v>
      </c>
      <c r="I1916" s="70">
        <v>2249.3328696765598</v>
      </c>
      <c r="J1916" s="70">
        <v>2165.44740461232</v>
      </c>
      <c r="K1916" s="69">
        <v>1982.4163739117887</v>
      </c>
      <c r="L1916" s="69">
        <v>1883.8190431410358</v>
      </c>
      <c r="M1916" s="265">
        <v>1868.0736696719055</v>
      </c>
      <c r="N1916" s="70">
        <v>1917.595649577484</v>
      </c>
      <c r="O1916" s="70">
        <v>1857.339556737026</v>
      </c>
      <c r="P1916" s="70">
        <v>1816.8205428172064</v>
      </c>
      <c r="Q1916" s="70">
        <v>1791.3756225940956</v>
      </c>
      <c r="R1916" s="70">
        <v>1764.3193418653518</v>
      </c>
      <c r="S1916" s="70">
        <v>1750.2228433231771</v>
      </c>
      <c r="T1916" s="265">
        <v>1715.3119181369982</v>
      </c>
      <c r="U1916" s="70">
        <v>1973.3815971044069</v>
      </c>
      <c r="V1916" s="70">
        <v>1901.2244841543577</v>
      </c>
      <c r="W1916" s="70">
        <v>1849.8741104527314</v>
      </c>
      <c r="X1916" s="70">
        <v>1814.2822626625225</v>
      </c>
      <c r="Y1916" s="70">
        <v>1777.3929049543146</v>
      </c>
      <c r="Z1916" s="70">
        <v>1753.8306155025375</v>
      </c>
      <c r="AA1916" s="70">
        <v>1709.721828791947</v>
      </c>
      <c r="BJ1916" s="275"/>
    </row>
    <row r="1917" spans="1:62" x14ac:dyDescent="0.25">
      <c r="A1917" t="str">
        <f t="shared" si="39"/>
        <v>84. Openbaar bestuur en defensie; verplichte sociale verzekeringen</v>
      </c>
      <c r="B1917" s="275">
        <v>84</v>
      </c>
      <c r="C1917" s="5" t="s">
        <v>168</v>
      </c>
      <c r="D1917" s="266"/>
      <c r="E1917" s="70">
        <v>1491.5003689995201</v>
      </c>
      <c r="F1917" s="70">
        <v>1535.8852117088013</v>
      </c>
      <c r="G1917" s="70">
        <v>1725.1224715810531</v>
      </c>
      <c r="H1917" s="70">
        <v>1876.9864846160431</v>
      </c>
      <c r="I1917" s="70">
        <v>2057.8465415716582</v>
      </c>
      <c r="J1917" s="70">
        <v>2288.3261845413545</v>
      </c>
      <c r="K1917" s="69">
        <v>2379.7179867326513</v>
      </c>
      <c r="L1917" s="69">
        <v>2520.3442649128901</v>
      </c>
      <c r="M1917" s="265">
        <v>2703.1443301183526</v>
      </c>
      <c r="N1917" s="70">
        <v>2672.8815819281226</v>
      </c>
      <c r="O1917" s="70">
        <v>2582.6354968083551</v>
      </c>
      <c r="P1917" s="70">
        <v>2458.3868967330291</v>
      </c>
      <c r="Q1917" s="70">
        <v>2342.9338351144443</v>
      </c>
      <c r="R1917" s="70">
        <v>2202.5290616711204</v>
      </c>
      <c r="S1917" s="70">
        <v>2120.7144559707531</v>
      </c>
      <c r="T1917" s="265">
        <v>2065.7253912158831</v>
      </c>
      <c r="U1917" s="70">
        <v>2701.2316913179661</v>
      </c>
      <c r="V1917" s="70">
        <v>2596.1709495022851</v>
      </c>
      <c r="W1917" s="70">
        <v>2458.15041955377</v>
      </c>
      <c r="X1917" s="70">
        <v>2330.270293421328</v>
      </c>
      <c r="Y1917" s="70">
        <v>2178.9936983711691</v>
      </c>
      <c r="Z1917" s="70">
        <v>2086.9141117727186</v>
      </c>
      <c r="AA1917" s="70">
        <v>2022.0086957613121</v>
      </c>
      <c r="BJ1917" s="275"/>
    </row>
    <row r="1918" spans="1:62" x14ac:dyDescent="0.25">
      <c r="A1918" t="str">
        <f t="shared" si="39"/>
        <v>84. Openbaar bestuur en defensie; verplichte sociale verzekeringen</v>
      </c>
      <c r="B1918" s="275">
        <v>84</v>
      </c>
      <c r="C1918" s="5" t="s">
        <v>169</v>
      </c>
      <c r="D1918" s="266"/>
      <c r="E1918" s="70">
        <v>194.97245416833206</v>
      </c>
      <c r="F1918" s="70">
        <v>203.27260860148556</v>
      </c>
      <c r="G1918" s="70">
        <v>211.32572106834968</v>
      </c>
      <c r="H1918" s="70">
        <v>215.18220265211662</v>
      </c>
      <c r="I1918" s="70">
        <v>232.45120018582426</v>
      </c>
      <c r="J1918" s="70">
        <v>212.511042822798</v>
      </c>
      <c r="K1918" s="69">
        <v>200.96655809411138</v>
      </c>
      <c r="L1918" s="69">
        <v>221.95339701538228</v>
      </c>
      <c r="M1918" s="265">
        <v>286.80547367712325</v>
      </c>
      <c r="N1918" s="70">
        <v>314.95900621409049</v>
      </c>
      <c r="O1918" s="70">
        <v>349.86292964969084</v>
      </c>
      <c r="P1918" s="70">
        <v>573.16936502694512</v>
      </c>
      <c r="Q1918" s="70">
        <v>600.43679474087594</v>
      </c>
      <c r="R1918" s="70">
        <v>627.10287460321604</v>
      </c>
      <c r="S1918" s="70">
        <v>597.52983887280118</v>
      </c>
      <c r="T1918" s="265">
        <v>597.84546960432363</v>
      </c>
      <c r="U1918" s="70">
        <v>317.9178114230225</v>
      </c>
      <c r="V1918" s="70">
        <v>351.27464963729204</v>
      </c>
      <c r="W1918" s="70">
        <v>572.4267269614536</v>
      </c>
      <c r="X1918" s="70">
        <v>596.47505128715807</v>
      </c>
      <c r="Y1918" s="70">
        <v>619.65766908374792</v>
      </c>
      <c r="Z1918" s="70">
        <v>587.30092821898018</v>
      </c>
      <c r="AA1918" s="70">
        <v>584.49134480992132</v>
      </c>
      <c r="BJ1918" s="275"/>
    </row>
    <row r="1919" spans="1:62" x14ac:dyDescent="0.25">
      <c r="A1919" t="str">
        <f t="shared" si="39"/>
        <v>84. Openbaar bestuur en defensie; verplichte sociale verzekeringen</v>
      </c>
      <c r="B1919" s="275">
        <v>84</v>
      </c>
      <c r="C1919" s="5" t="s">
        <v>26</v>
      </c>
      <c r="D1919" s="270"/>
      <c r="E1919" s="70">
        <v>3865.6798231011749</v>
      </c>
      <c r="F1919" s="70">
        <v>3849.3153589303238</v>
      </c>
      <c r="G1919" s="70">
        <v>4262.2853213155677</v>
      </c>
      <c r="H1919" s="70">
        <v>4259.1471238599352</v>
      </c>
      <c r="I1919" s="70">
        <v>4539.6306114340423</v>
      </c>
      <c r="J1919" s="70">
        <v>4666.2846319764722</v>
      </c>
      <c r="K1919" s="69">
        <v>4563.1009187385507</v>
      </c>
      <c r="L1919" s="69">
        <v>4626.1167050693084</v>
      </c>
      <c r="M1919" s="265">
        <v>4858.0234734673813</v>
      </c>
      <c r="N1919" s="70">
        <v>4905.4362377196976</v>
      </c>
      <c r="O1919" s="70">
        <v>4789.8379831950724</v>
      </c>
      <c r="P1919" s="70">
        <v>4848.3768045771803</v>
      </c>
      <c r="Q1919" s="70">
        <v>4734.7462524494149</v>
      </c>
      <c r="R1919" s="70">
        <v>4593.9512781396879</v>
      </c>
      <c r="S1919" s="70">
        <v>4468.4671381667313</v>
      </c>
      <c r="T1919" s="265">
        <v>4378.8827789572051</v>
      </c>
      <c r="U1919" s="70">
        <v>4992.5310998453961</v>
      </c>
      <c r="V1919" s="70">
        <v>4848.670083293935</v>
      </c>
      <c r="W1919" s="70">
        <v>4880.4512569679555</v>
      </c>
      <c r="X1919" s="70">
        <v>4741.0276073710083</v>
      </c>
      <c r="Y1919" s="70">
        <v>4576.0442724092318</v>
      </c>
      <c r="Z1919" s="70">
        <v>4428.0456554942366</v>
      </c>
      <c r="AA1919" s="70">
        <v>4316.2218693631803</v>
      </c>
      <c r="BJ1919" s="275"/>
    </row>
    <row r="1920" spans="1:62" x14ac:dyDescent="0.25">
      <c r="A1920" t="str">
        <f t="shared" si="39"/>
        <v>84. Openbaar bestuur en defensie; verplichte sociale verzekeringen</v>
      </c>
      <c r="B1920" s="275">
        <v>84</v>
      </c>
      <c r="C1920" s="5" t="s">
        <v>19</v>
      </c>
      <c r="D1920" s="270"/>
      <c r="E1920" s="70">
        <v>16063.801819110933</v>
      </c>
      <c r="F1920" s="70">
        <v>15298.482357528008</v>
      </c>
      <c r="G1920" s="70">
        <v>16513.451460636901</v>
      </c>
      <c r="H1920" s="70">
        <v>15360.309819170914</v>
      </c>
      <c r="I1920" s="70">
        <v>15942.014718479631</v>
      </c>
      <c r="J1920" s="70">
        <v>15938.065632567925</v>
      </c>
      <c r="K1920" s="69">
        <v>15014.755770500815</v>
      </c>
      <c r="L1920" s="69">
        <v>15193.07284630426</v>
      </c>
      <c r="M1920" s="265">
        <v>15775.792607867657</v>
      </c>
      <c r="N1920" s="70">
        <v>16999.124381176371</v>
      </c>
      <c r="O1920" s="70">
        <v>17005.454576558914</v>
      </c>
      <c r="P1920" s="70">
        <v>17018.162961057038</v>
      </c>
      <c r="Q1920" s="70">
        <v>16975.566473939889</v>
      </c>
      <c r="R1920" s="70">
        <v>16875.504328752831</v>
      </c>
      <c r="S1920" s="70">
        <v>16765.484044864796</v>
      </c>
      <c r="T1920" s="265">
        <v>16632.110496952002</v>
      </c>
      <c r="U1920" s="70">
        <v>17400.154711882831</v>
      </c>
      <c r="V1920" s="70">
        <v>17314.095861667527</v>
      </c>
      <c r="W1920" s="70">
        <v>17234.770991840342</v>
      </c>
      <c r="X1920" s="70">
        <v>17101.371733549029</v>
      </c>
      <c r="Y1920" s="70">
        <v>16912.648235665412</v>
      </c>
      <c r="Z1920" s="70">
        <v>16715.750079859248</v>
      </c>
      <c r="AA1920" s="70">
        <v>16497.846835902277</v>
      </c>
      <c r="BJ1920" s="275"/>
    </row>
    <row r="1921" spans="1:62" x14ac:dyDescent="0.25">
      <c r="A1921" t="str">
        <f t="shared" si="39"/>
        <v>84. Openbaar bestuur en defensie; verplichte sociale verzekeringen</v>
      </c>
      <c r="B1921" s="275">
        <v>84</v>
      </c>
      <c r="C1921" s="5" t="s">
        <v>20</v>
      </c>
      <c r="D1921" s="270"/>
      <c r="E1921" s="267">
        <v>0.24064538809873867</v>
      </c>
      <c r="F1921" s="267">
        <v>0.2516141973413572</v>
      </c>
      <c r="G1921" s="267">
        <v>0.25810990097833714</v>
      </c>
      <c r="H1921" s="267">
        <v>0.27728263127506542</v>
      </c>
      <c r="I1921" s="267">
        <v>0.28475890228427669</v>
      </c>
      <c r="J1921" s="267">
        <v>0.29277609589217418</v>
      </c>
      <c r="K1921" s="333">
        <v>0.30390776836367744</v>
      </c>
      <c r="L1921" s="333">
        <v>0.30448854895042637</v>
      </c>
      <c r="M1921" s="268">
        <v>0.30794164161644733</v>
      </c>
      <c r="N1921" s="267">
        <v>0.28856993617574977</v>
      </c>
      <c r="O1921" s="267">
        <v>0.28166480123369364</v>
      </c>
      <c r="P1921" s="267">
        <v>0.28489425184561967</v>
      </c>
      <c r="Q1921" s="267">
        <v>0.27891536107015813</v>
      </c>
      <c r="R1921" s="267">
        <v>0.27222601402865448</v>
      </c>
      <c r="S1921" s="267">
        <v>0.26652777374092018</v>
      </c>
      <c r="T1921" s="268">
        <v>0.26327884123663553</v>
      </c>
      <c r="U1921" s="267">
        <v>0.28692452351793862</v>
      </c>
      <c r="V1921" s="267">
        <v>0.28004177186223328</v>
      </c>
      <c r="W1921" s="267">
        <v>0.28317470880689766</v>
      </c>
      <c r="X1921" s="267">
        <v>0.2772308374579206</v>
      </c>
      <c r="Y1921" s="267">
        <v>0.27056935192202863</v>
      </c>
      <c r="Z1921" s="267">
        <v>0.26490259990364262</v>
      </c>
      <c r="AA1921" s="267">
        <v>0.26162334468824783</v>
      </c>
      <c r="BJ1921" s="275"/>
    </row>
    <row r="1922" spans="1:62" x14ac:dyDescent="0.25">
      <c r="A1922" t="str">
        <f t="shared" si="39"/>
        <v>84. Openbaar bestuur en defensie; verplichte sociale verzekeringen</v>
      </c>
      <c r="B1922" s="275">
        <v>84</v>
      </c>
      <c r="C1922" s="5" t="s">
        <v>29</v>
      </c>
      <c r="D1922" s="270"/>
      <c r="E1922" s="70">
        <v>14956.801819110933</v>
      </c>
      <c r="F1922" s="70">
        <v>15298.482357528008</v>
      </c>
      <c r="G1922" s="70">
        <v>14220.451460636901</v>
      </c>
      <c r="H1922" s="70">
        <v>15213.309819170914</v>
      </c>
      <c r="I1922" s="70">
        <v>14974.014718479631</v>
      </c>
      <c r="J1922" s="70">
        <v>15396.065632567925</v>
      </c>
      <c r="K1922" s="69">
        <v>15014.755770500815</v>
      </c>
      <c r="L1922" s="69">
        <v>15193.07284630426</v>
      </c>
      <c r="M1922" s="265">
        <v>15775.792607867657</v>
      </c>
      <c r="N1922" s="70">
        <v>16999.124381176371</v>
      </c>
      <c r="O1922" s="70">
        <v>17005.454576558914</v>
      </c>
      <c r="P1922" s="70">
        <v>17018.162961057038</v>
      </c>
      <c r="Q1922" s="70">
        <v>16975.566473939889</v>
      </c>
      <c r="R1922" s="70">
        <v>16875.504328752831</v>
      </c>
      <c r="S1922" s="70">
        <v>16765.484044864796</v>
      </c>
      <c r="T1922" s="265">
        <v>16632.110496952002</v>
      </c>
      <c r="U1922" s="70">
        <v>16608.475117164591</v>
      </c>
      <c r="V1922" s="70">
        <v>16526.565423099055</v>
      </c>
      <c r="W1922" s="70">
        <v>16451.367963886121</v>
      </c>
      <c r="X1922" s="70">
        <v>16322.074484641322</v>
      </c>
      <c r="Y1922" s="70">
        <v>16137.435247605561</v>
      </c>
      <c r="Z1922" s="70">
        <v>15944.599947225357</v>
      </c>
      <c r="AA1922" s="70">
        <v>15730.738265456715</v>
      </c>
      <c r="BJ1922" s="275"/>
    </row>
    <row r="1923" spans="1:62" x14ac:dyDescent="0.25">
      <c r="A1923" t="str">
        <f t="shared" ref="A1923:A1986" si="40">VLOOKUP(B1923,$AU$3:$AV$70,2)</f>
        <v>85. Onderwijs</v>
      </c>
      <c r="B1923" s="275">
        <v>85</v>
      </c>
      <c r="C1923" s="5" t="s">
        <v>25</v>
      </c>
      <c r="D1923" s="70">
        <v>207436</v>
      </c>
      <c r="E1923" s="70">
        <v>210948</v>
      </c>
      <c r="F1923" s="70">
        <v>212237</v>
      </c>
      <c r="G1923" s="70">
        <v>214230</v>
      </c>
      <c r="H1923" s="70">
        <v>216228</v>
      </c>
      <c r="I1923" s="70">
        <v>218715</v>
      </c>
      <c r="J1923" s="70">
        <v>222028</v>
      </c>
      <c r="K1923" s="69">
        <v>227715</v>
      </c>
      <c r="L1923" s="69">
        <v>233008</v>
      </c>
      <c r="M1923" s="265">
        <v>236455.19156013685</v>
      </c>
      <c r="N1923" s="70">
        <v>239920.38874710014</v>
      </c>
      <c r="O1923" s="70">
        <v>243436.36761267792</v>
      </c>
      <c r="P1923" s="70">
        <v>247003.87235084918</v>
      </c>
      <c r="Q1923" s="70">
        <v>250623.65806158725</v>
      </c>
      <c r="R1923" s="70">
        <v>254296.49091068361</v>
      </c>
      <c r="S1923" s="70">
        <v>258023.14829191606</v>
      </c>
      <c r="T1923" s="265">
        <v>261804.41899159172</v>
      </c>
      <c r="U1923" s="70">
        <v>238720.49138115064</v>
      </c>
      <c r="V1923" s="70">
        <v>241007.49334050709</v>
      </c>
      <c r="W1923" s="70">
        <v>243316.40535011445</v>
      </c>
      <c r="X1923" s="70">
        <v>245647.43731372923</v>
      </c>
      <c r="Y1923" s="70">
        <v>248000.80114603811</v>
      </c>
      <c r="Z1923" s="70">
        <v>250376.71079192345</v>
      </c>
      <c r="AA1923" s="70">
        <v>252775.38224591309</v>
      </c>
      <c r="BJ1923" s="275"/>
    </row>
    <row r="1924" spans="1:62" x14ac:dyDescent="0.25">
      <c r="A1924" t="str">
        <f t="shared" si="40"/>
        <v>85. Onderwijs</v>
      </c>
      <c r="B1924" s="275">
        <v>85</v>
      </c>
      <c r="C1924" s="5" t="s">
        <v>154</v>
      </c>
      <c r="D1924" s="266"/>
      <c r="E1924" s="70">
        <v>3512</v>
      </c>
      <c r="F1924" s="70">
        <v>1289</v>
      </c>
      <c r="G1924" s="70">
        <v>1993</v>
      </c>
      <c r="H1924" s="70">
        <v>1998</v>
      </c>
      <c r="I1924" s="70">
        <v>2487</v>
      </c>
      <c r="J1924" s="70">
        <v>3313</v>
      </c>
      <c r="K1924" s="69">
        <v>5687</v>
      </c>
      <c r="L1924" s="69">
        <v>5293</v>
      </c>
      <c r="M1924" s="265">
        <v>3447.1915601368528</v>
      </c>
      <c r="N1924" s="70">
        <v>3465.1971869632835</v>
      </c>
      <c r="O1924" s="70">
        <v>3515.9788655777811</v>
      </c>
      <c r="P1924" s="70">
        <v>3567.5047381712648</v>
      </c>
      <c r="Q1924" s="70">
        <v>3619.7857107380696</v>
      </c>
      <c r="R1924" s="70">
        <v>3672.8328490963613</v>
      </c>
      <c r="S1924" s="70">
        <v>3726.6573812324496</v>
      </c>
      <c r="T1924" s="265">
        <v>3781.2706996756606</v>
      </c>
      <c r="U1924" s="70">
        <v>2265.2998210137885</v>
      </c>
      <c r="V1924" s="70">
        <v>2287.0019593564502</v>
      </c>
      <c r="W1924" s="70">
        <v>2308.9120096073602</v>
      </c>
      <c r="X1924" s="70">
        <v>2331.031963614776</v>
      </c>
      <c r="Y1924" s="70">
        <v>2353.3638323088817</v>
      </c>
      <c r="Z1924" s="70">
        <v>2375.9096458853455</v>
      </c>
      <c r="AA1924" s="70">
        <v>2398.6714539896348</v>
      </c>
      <c r="BJ1924" s="275"/>
    </row>
    <row r="1925" spans="1:62" x14ac:dyDescent="0.25">
      <c r="A1925" t="str">
        <f t="shared" si="40"/>
        <v>85. Onderwijs</v>
      </c>
      <c r="B1925" s="275">
        <v>85</v>
      </c>
      <c r="C1925" s="5" t="s">
        <v>155</v>
      </c>
      <c r="D1925" s="266"/>
      <c r="E1925" s="267">
        <v>1.0169305231493087</v>
      </c>
      <c r="F1925" s="267">
        <v>1.0061105106471737</v>
      </c>
      <c r="G1925" s="267">
        <v>1.0093904455867733</v>
      </c>
      <c r="H1925" s="267">
        <v>1.0093264248704663</v>
      </c>
      <c r="I1925" s="267">
        <v>1.0115017481547255</v>
      </c>
      <c r="J1925" s="267">
        <v>1.0151475664677776</v>
      </c>
      <c r="K1925" s="333">
        <v>1.0256138865368332</v>
      </c>
      <c r="L1925" s="333">
        <v>1.0232439672397515</v>
      </c>
      <c r="M1925" s="268">
        <v>1.0147943056038284</v>
      </c>
      <c r="N1925" s="267">
        <v>1.0146547731267808</v>
      </c>
      <c r="O1925" s="267">
        <v>1.0146547731267808</v>
      </c>
      <c r="P1925" s="267">
        <v>1.0146547731267803</v>
      </c>
      <c r="Q1925" s="267">
        <v>1.014654773126781</v>
      </c>
      <c r="R1925" s="267">
        <v>1.0146547731267805</v>
      </c>
      <c r="S1925" s="267">
        <v>1.0146547731267803</v>
      </c>
      <c r="T1925" s="268">
        <v>1.0146547731267805</v>
      </c>
      <c r="U1925" s="267">
        <v>1.0095802498818796</v>
      </c>
      <c r="V1925" s="267">
        <v>1.0095802498818793</v>
      </c>
      <c r="W1925" s="267">
        <v>1.0095802498818791</v>
      </c>
      <c r="X1925" s="267">
        <v>1.0095802498818796</v>
      </c>
      <c r="Y1925" s="267">
        <v>1.0095802498818796</v>
      </c>
      <c r="Z1925" s="267">
        <v>1.0095802498818796</v>
      </c>
      <c r="AA1925" s="267">
        <v>1.0095802498818793</v>
      </c>
      <c r="BJ1925" s="275"/>
    </row>
    <row r="1926" spans="1:62" x14ac:dyDescent="0.25">
      <c r="A1926" t="str">
        <f t="shared" si="40"/>
        <v>85. Onderwijs</v>
      </c>
      <c r="B1926" s="275">
        <v>85</v>
      </c>
      <c r="C1926" s="5" t="s">
        <v>8</v>
      </c>
      <c r="D1926" s="70">
        <v>325</v>
      </c>
      <c r="E1926" s="70">
        <v>351</v>
      </c>
      <c r="F1926" s="70">
        <v>88</v>
      </c>
      <c r="G1926" s="70">
        <v>88</v>
      </c>
      <c r="H1926" s="70">
        <v>77</v>
      </c>
      <c r="I1926" s="70">
        <v>99</v>
      </c>
      <c r="J1926" s="70">
        <v>83</v>
      </c>
      <c r="K1926" s="69">
        <v>103</v>
      </c>
      <c r="L1926" s="69">
        <v>119</v>
      </c>
      <c r="M1926" s="265">
        <v>157.39164977976745</v>
      </c>
      <c r="N1926" s="70">
        <v>165.06689673441321</v>
      </c>
      <c r="O1926" s="70">
        <v>169.89523131273319</v>
      </c>
      <c r="P1926" s="70">
        <v>175.38747458859979</v>
      </c>
      <c r="Q1926" s="70">
        <v>179.73235265902639</v>
      </c>
      <c r="R1926" s="70">
        <v>182.75214383029709</v>
      </c>
      <c r="S1926" s="70">
        <v>184.79460182146354</v>
      </c>
      <c r="T1926" s="265">
        <v>185.33727869379635</v>
      </c>
      <c r="U1926" s="70">
        <v>164.24135899820232</v>
      </c>
      <c r="V1926" s="70">
        <v>168.20011007695948</v>
      </c>
      <c r="W1926" s="70">
        <v>172.76915318848404</v>
      </c>
      <c r="X1926" s="70">
        <v>176.16370367640155</v>
      </c>
      <c r="Y1926" s="70">
        <v>178.22769759331112</v>
      </c>
      <c r="Z1926" s="70">
        <v>179.31827001744495</v>
      </c>
      <c r="AA1926" s="70">
        <v>178.94541905248104</v>
      </c>
      <c r="BJ1926" s="275"/>
    </row>
    <row r="1927" spans="1:62" x14ac:dyDescent="0.25">
      <c r="A1927" t="str">
        <f t="shared" si="40"/>
        <v>85. Onderwijs</v>
      </c>
      <c r="B1927" s="275">
        <v>85</v>
      </c>
      <c r="C1927" s="5" t="s">
        <v>9</v>
      </c>
      <c r="D1927" s="70">
        <v>9642</v>
      </c>
      <c r="E1927" s="70">
        <v>10166</v>
      </c>
      <c r="F1927" s="70">
        <v>9797</v>
      </c>
      <c r="G1927" s="70">
        <v>9239</v>
      </c>
      <c r="H1927" s="70">
        <v>8624</v>
      </c>
      <c r="I1927" s="70">
        <v>8577</v>
      </c>
      <c r="J1927" s="70">
        <v>8352</v>
      </c>
      <c r="K1927" s="69">
        <v>9008</v>
      </c>
      <c r="L1927" s="69">
        <v>9184</v>
      </c>
      <c r="M1927" s="265">
        <v>9751.552110773604</v>
      </c>
      <c r="N1927" s="70">
        <v>10227.089223104615</v>
      </c>
      <c r="O1927" s="70">
        <v>10526.239504041499</v>
      </c>
      <c r="P1927" s="70">
        <v>10866.523735032162</v>
      </c>
      <c r="Q1927" s="70">
        <v>11135.720385413601</v>
      </c>
      <c r="R1927" s="70">
        <v>11322.818309677723</v>
      </c>
      <c r="S1927" s="70">
        <v>11449.363368216693</v>
      </c>
      <c r="T1927" s="265">
        <v>11482.986129063725</v>
      </c>
      <c r="U1927" s="70">
        <v>10175.941184022904</v>
      </c>
      <c r="V1927" s="70">
        <v>10421.214471977499</v>
      </c>
      <c r="W1927" s="70">
        <v>10704.299769455145</v>
      </c>
      <c r="X1927" s="70">
        <v>10914.616746384343</v>
      </c>
      <c r="Y1927" s="70">
        <v>11042.496111428338</v>
      </c>
      <c r="Z1927" s="70">
        <v>11110.064968095094</v>
      </c>
      <c r="AA1927" s="70">
        <v>11086.964151631926</v>
      </c>
      <c r="BJ1927" s="275"/>
    </row>
    <row r="1928" spans="1:62" x14ac:dyDescent="0.25">
      <c r="A1928" t="str">
        <f t="shared" si="40"/>
        <v>85. Onderwijs</v>
      </c>
      <c r="B1928" s="275">
        <v>85</v>
      </c>
      <c r="C1928" s="5" t="s">
        <v>10</v>
      </c>
      <c r="D1928" s="70">
        <v>26001</v>
      </c>
      <c r="E1928" s="70">
        <v>26649</v>
      </c>
      <c r="F1928" s="70">
        <v>26831</v>
      </c>
      <c r="G1928" s="70">
        <v>27000</v>
      </c>
      <c r="H1928" s="70">
        <v>26893</v>
      </c>
      <c r="I1928" s="70">
        <v>26931</v>
      </c>
      <c r="J1928" s="70">
        <v>26435</v>
      </c>
      <c r="K1928" s="69">
        <v>26873</v>
      </c>
      <c r="L1928" s="69">
        <v>27007</v>
      </c>
      <c r="M1928" s="265">
        <v>28410.786774199281</v>
      </c>
      <c r="N1928" s="70">
        <v>29796.246580821084</v>
      </c>
      <c r="O1928" s="70">
        <v>30667.80987132022</v>
      </c>
      <c r="P1928" s="70">
        <v>31659.215405483035</v>
      </c>
      <c r="Q1928" s="70">
        <v>32443.509900086217</v>
      </c>
      <c r="R1928" s="70">
        <v>32988.612789531944</v>
      </c>
      <c r="S1928" s="70">
        <v>33357.297141995921</v>
      </c>
      <c r="T1928" s="265">
        <v>33455.255813429314</v>
      </c>
      <c r="U1928" s="70">
        <v>29647.228658775275</v>
      </c>
      <c r="V1928" s="70">
        <v>30361.823320868709</v>
      </c>
      <c r="W1928" s="70">
        <v>31186.581875628683</v>
      </c>
      <c r="X1928" s="70">
        <v>31799.332617116088</v>
      </c>
      <c r="Y1928" s="70">
        <v>32171.904422282467</v>
      </c>
      <c r="Z1928" s="70">
        <v>32368.763789645614</v>
      </c>
      <c r="AA1928" s="70">
        <v>32301.460414409594</v>
      </c>
      <c r="BJ1928" s="275"/>
    </row>
    <row r="1929" spans="1:62" x14ac:dyDescent="0.25">
      <c r="A1929" t="str">
        <f t="shared" si="40"/>
        <v>85. Onderwijs</v>
      </c>
      <c r="B1929" s="275">
        <v>85</v>
      </c>
      <c r="C1929" s="5" t="s">
        <v>11</v>
      </c>
      <c r="D1929" s="70">
        <v>30606</v>
      </c>
      <c r="E1929" s="70">
        <v>30361</v>
      </c>
      <c r="F1929" s="70">
        <v>29593</v>
      </c>
      <c r="G1929" s="70">
        <v>28932</v>
      </c>
      <c r="H1929" s="70">
        <v>28373</v>
      </c>
      <c r="I1929" s="70">
        <v>28021</v>
      </c>
      <c r="J1929" s="70">
        <v>28159</v>
      </c>
      <c r="K1929" s="69">
        <v>29007</v>
      </c>
      <c r="L1929" s="69">
        <v>29906</v>
      </c>
      <c r="M1929" s="265">
        <v>30242.26177650172</v>
      </c>
      <c r="N1929" s="70">
        <v>30630.846000676825</v>
      </c>
      <c r="O1929" s="70">
        <v>31223.740168451455</v>
      </c>
      <c r="P1929" s="70">
        <v>31871.177239347635</v>
      </c>
      <c r="Q1929" s="70">
        <v>32500.188308790166</v>
      </c>
      <c r="R1929" s="70">
        <v>33496.24142308587</v>
      </c>
      <c r="S1929" s="70">
        <v>34504.173820983968</v>
      </c>
      <c r="T1929" s="265">
        <v>35288.428940496924</v>
      </c>
      <c r="U1929" s="70">
        <v>30477.654053860842</v>
      </c>
      <c r="V1929" s="70">
        <v>30912.206851060022</v>
      </c>
      <c r="W1929" s="70">
        <v>31395.379377451271</v>
      </c>
      <c r="X1929" s="70">
        <v>31854.885656110251</v>
      </c>
      <c r="Y1929" s="70">
        <v>32666.965550948567</v>
      </c>
      <c r="Z1929" s="70">
        <v>33481.653127171849</v>
      </c>
      <c r="AA1929" s="70">
        <v>34071.41158521975</v>
      </c>
      <c r="BJ1929" s="275"/>
    </row>
    <row r="1930" spans="1:62" x14ac:dyDescent="0.25">
      <c r="A1930" t="str">
        <f t="shared" si="40"/>
        <v>85. Onderwijs</v>
      </c>
      <c r="B1930" s="275">
        <v>85</v>
      </c>
      <c r="C1930" s="5" t="s">
        <v>12</v>
      </c>
      <c r="D1930" s="70">
        <v>27622</v>
      </c>
      <c r="E1930" s="70">
        <v>29220</v>
      </c>
      <c r="F1930" s="70">
        <v>30443</v>
      </c>
      <c r="G1930" s="70">
        <v>31499</v>
      </c>
      <c r="H1930" s="70">
        <v>32159</v>
      </c>
      <c r="I1930" s="70">
        <v>32264</v>
      </c>
      <c r="J1930" s="70">
        <v>32037</v>
      </c>
      <c r="K1930" s="69">
        <v>31928</v>
      </c>
      <c r="L1930" s="69">
        <v>31884</v>
      </c>
      <c r="M1930" s="265">
        <v>31399.390461620107</v>
      </c>
      <c r="N1930" s="70">
        <v>31113.152346504685</v>
      </c>
      <c r="O1930" s="70">
        <v>31096.214402763762</v>
      </c>
      <c r="P1930" s="70">
        <v>31310.436690703365</v>
      </c>
      <c r="Q1930" s="70">
        <v>31800.611866816871</v>
      </c>
      <c r="R1930" s="70">
        <v>32158.176577583192</v>
      </c>
      <c r="S1930" s="70">
        <v>32571.378479895786</v>
      </c>
      <c r="T1930" s="265">
        <v>33201.833816868319</v>
      </c>
      <c r="U1930" s="70">
        <v>30957.548274079192</v>
      </c>
      <c r="V1930" s="70">
        <v>30785.953467368323</v>
      </c>
      <c r="W1930" s="70">
        <v>30843.010002300827</v>
      </c>
      <c r="X1930" s="70">
        <v>31169.199550078032</v>
      </c>
      <c r="Y1930" s="70">
        <v>31362.027553252927</v>
      </c>
      <c r="Z1930" s="70">
        <v>31606.1355879931</v>
      </c>
      <c r="AA1930" s="70">
        <v>32056.778363980604</v>
      </c>
      <c r="BJ1930" s="275"/>
    </row>
    <row r="1931" spans="1:62" x14ac:dyDescent="0.25">
      <c r="A1931" t="str">
        <f t="shared" si="40"/>
        <v>85. Onderwijs</v>
      </c>
      <c r="B1931" s="275">
        <v>85</v>
      </c>
      <c r="C1931" s="5" t="s">
        <v>13</v>
      </c>
      <c r="D1931" s="70">
        <v>25927</v>
      </c>
      <c r="E1931" s="70">
        <v>26111</v>
      </c>
      <c r="F1931" s="70">
        <v>26325</v>
      </c>
      <c r="G1931" s="70">
        <v>26907</v>
      </c>
      <c r="H1931" s="70">
        <v>27759</v>
      </c>
      <c r="I1931" s="70">
        <v>29074</v>
      </c>
      <c r="J1931" s="70">
        <v>30729</v>
      </c>
      <c r="K1931" s="69">
        <v>32484</v>
      </c>
      <c r="L1931" s="69">
        <v>34127</v>
      </c>
      <c r="M1931" s="265">
        <v>34987.198038225135</v>
      </c>
      <c r="N1931" s="70">
        <v>35347.935451312551</v>
      </c>
      <c r="O1931" s="70">
        <v>35196.586072702121</v>
      </c>
      <c r="P1931" s="70">
        <v>34559.226676423968</v>
      </c>
      <c r="Q1931" s="70">
        <v>33903.922582812454</v>
      </c>
      <c r="R1931" s="70">
        <v>33388.611948258309</v>
      </c>
      <c r="S1931" s="70">
        <v>33084.240009507725</v>
      </c>
      <c r="T1931" s="265">
        <v>33066.229009215916</v>
      </c>
      <c r="U1931" s="70">
        <v>35171.15224892916</v>
      </c>
      <c r="V1931" s="70">
        <v>34845.413882537636</v>
      </c>
      <c r="W1931" s="70">
        <v>34043.299510070843</v>
      </c>
      <c r="X1931" s="70">
        <v>33230.748293141449</v>
      </c>
      <c r="Y1931" s="70">
        <v>32562.000689307839</v>
      </c>
      <c r="Z1931" s="70">
        <v>32103.798622205348</v>
      </c>
      <c r="AA1931" s="70">
        <v>31925.850256576061</v>
      </c>
      <c r="BJ1931" s="275"/>
    </row>
    <row r="1932" spans="1:62" x14ac:dyDescent="0.25">
      <c r="A1932" t="str">
        <f t="shared" si="40"/>
        <v>85. Onderwijs</v>
      </c>
      <c r="B1932" s="275">
        <v>85</v>
      </c>
      <c r="C1932" s="5" t="s">
        <v>14</v>
      </c>
      <c r="D1932" s="70">
        <v>26736</v>
      </c>
      <c r="E1932" s="70">
        <v>26207</v>
      </c>
      <c r="F1932" s="70">
        <v>25951</v>
      </c>
      <c r="G1932" s="70">
        <v>26011</v>
      </c>
      <c r="H1932" s="70">
        <v>26207</v>
      </c>
      <c r="I1932" s="70">
        <v>26606</v>
      </c>
      <c r="J1932" s="70">
        <v>26828</v>
      </c>
      <c r="K1932" s="69">
        <v>27330</v>
      </c>
      <c r="L1932" s="69">
        <v>28423</v>
      </c>
      <c r="M1932" s="265">
        <v>29688.500279774031</v>
      </c>
      <c r="N1932" s="70">
        <v>31228.963210697151</v>
      </c>
      <c r="O1932" s="70">
        <v>33054.058871684232</v>
      </c>
      <c r="P1932" s="70">
        <v>34872.236510159746</v>
      </c>
      <c r="Q1932" s="70">
        <v>36289.021640435341</v>
      </c>
      <c r="R1932" s="70">
        <v>37203.71514482225</v>
      </c>
      <c r="S1932" s="70">
        <v>37587.306078395195</v>
      </c>
      <c r="T1932" s="265">
        <v>37426.368378753839</v>
      </c>
      <c r="U1932" s="70">
        <v>31072.779941348806</v>
      </c>
      <c r="V1932" s="70">
        <v>32724.263640299625</v>
      </c>
      <c r="W1932" s="70">
        <v>34351.636488187709</v>
      </c>
      <c r="X1932" s="70">
        <v>35568.490371347318</v>
      </c>
      <c r="Y1932" s="70">
        <v>36282.652302762406</v>
      </c>
      <c r="Z1932" s="70">
        <v>36473.417698131045</v>
      </c>
      <c r="AA1932" s="70">
        <v>36135.618372888115</v>
      </c>
      <c r="BJ1932" s="275"/>
    </row>
    <row r="1933" spans="1:62" x14ac:dyDescent="0.25">
      <c r="A1933" t="str">
        <f t="shared" si="40"/>
        <v>85. Onderwijs</v>
      </c>
      <c r="B1933" s="275">
        <v>85</v>
      </c>
      <c r="C1933" s="5" t="s">
        <v>15</v>
      </c>
      <c r="D1933" s="70">
        <v>29797</v>
      </c>
      <c r="E1933" s="70">
        <v>29886</v>
      </c>
      <c r="F1933" s="70">
        <v>29489</v>
      </c>
      <c r="G1933" s="70">
        <v>28877</v>
      </c>
      <c r="H1933" s="70">
        <v>27935</v>
      </c>
      <c r="I1933" s="70">
        <v>26638</v>
      </c>
      <c r="J1933" s="70">
        <v>26221</v>
      </c>
      <c r="K1933" s="69">
        <v>26267</v>
      </c>
      <c r="L1933" s="69">
        <v>26578</v>
      </c>
      <c r="M1933" s="265">
        <v>26932.356880533534</v>
      </c>
      <c r="N1933" s="70">
        <v>27522.742380719581</v>
      </c>
      <c r="O1933" s="70">
        <v>27733.151239321465</v>
      </c>
      <c r="P1933" s="70">
        <v>28205.905846800189</v>
      </c>
      <c r="Q1933" s="70">
        <v>29153.897171664306</v>
      </c>
      <c r="R1933" s="70">
        <v>30459.678044089273</v>
      </c>
      <c r="S1933" s="70">
        <v>32044.589006796479</v>
      </c>
      <c r="T1933" s="265">
        <v>33913.11356266361</v>
      </c>
      <c r="U1933" s="70">
        <v>27385.094779118102</v>
      </c>
      <c r="V1933" s="70">
        <v>27456.445099676042</v>
      </c>
      <c r="W1933" s="70">
        <v>27784.826023046786</v>
      </c>
      <c r="X1933" s="70">
        <v>28575.036304702982</v>
      </c>
      <c r="Y1933" s="70">
        <v>29705.579225777543</v>
      </c>
      <c r="Z1933" s="70">
        <v>31094.957360661359</v>
      </c>
      <c r="AA1933" s="70">
        <v>32743.527695102319</v>
      </c>
      <c r="BJ1933" s="275"/>
    </row>
    <row r="1934" spans="1:62" x14ac:dyDescent="0.25">
      <c r="A1934" t="str">
        <f t="shared" si="40"/>
        <v>85. Onderwijs</v>
      </c>
      <c r="B1934" s="275">
        <v>85</v>
      </c>
      <c r="C1934" s="5" t="s">
        <v>16</v>
      </c>
      <c r="D1934" s="70">
        <v>24704</v>
      </c>
      <c r="E1934" s="70">
        <v>25115</v>
      </c>
      <c r="F1934" s="70">
        <v>26370</v>
      </c>
      <c r="G1934" s="70">
        <v>27440</v>
      </c>
      <c r="H1934" s="70">
        <v>28239</v>
      </c>
      <c r="I1934" s="70">
        <v>28388</v>
      </c>
      <c r="J1934" s="70">
        <v>28875</v>
      </c>
      <c r="K1934" s="69">
        <v>28684</v>
      </c>
      <c r="L1934" s="69">
        <v>28321</v>
      </c>
      <c r="M1934" s="265">
        <v>27121.966401134199</v>
      </c>
      <c r="N1934" s="70">
        <v>25981.099219086012</v>
      </c>
      <c r="O1934" s="70">
        <v>25502.212799806352</v>
      </c>
      <c r="P1934" s="70">
        <v>25484.194928621491</v>
      </c>
      <c r="Q1934" s="70">
        <v>25604.260326708089</v>
      </c>
      <c r="R1934" s="70">
        <v>25946.439636608025</v>
      </c>
      <c r="S1934" s="70">
        <v>26486.562112496977</v>
      </c>
      <c r="T1934" s="265">
        <v>26685.189512176381</v>
      </c>
      <c r="U1934" s="70">
        <v>25851.161731570872</v>
      </c>
      <c r="V1934" s="70">
        <v>25247.765737683621</v>
      </c>
      <c r="W1934" s="70">
        <v>25103.746934243085</v>
      </c>
      <c r="X1934" s="70">
        <v>25095.878745907728</v>
      </c>
      <c r="Y1934" s="70">
        <v>25304.076331223063</v>
      </c>
      <c r="Z1934" s="70">
        <v>25701.640902428848</v>
      </c>
      <c r="AA1934" s="70">
        <v>25764.878244708525</v>
      </c>
      <c r="BJ1934" s="275"/>
    </row>
    <row r="1935" spans="1:62" x14ac:dyDescent="0.25">
      <c r="A1935" t="str">
        <f t="shared" si="40"/>
        <v>85. Onderwijs</v>
      </c>
      <c r="B1935" s="275">
        <v>85</v>
      </c>
      <c r="C1935" s="5" t="s">
        <v>17</v>
      </c>
      <c r="D1935" s="70">
        <v>5333</v>
      </c>
      <c r="E1935" s="70">
        <v>6001</v>
      </c>
      <c r="F1935" s="70">
        <v>6410</v>
      </c>
      <c r="G1935" s="70">
        <v>7215</v>
      </c>
      <c r="H1935" s="70">
        <v>8811</v>
      </c>
      <c r="I1935" s="70">
        <v>10898</v>
      </c>
      <c r="J1935" s="70">
        <v>12971</v>
      </c>
      <c r="K1935" s="69">
        <v>14414</v>
      </c>
      <c r="L1935" s="69">
        <v>15502</v>
      </c>
      <c r="M1935" s="265">
        <v>15467.323498770189</v>
      </c>
      <c r="N1935" s="70">
        <v>15177.636268339949</v>
      </c>
      <c r="O1935" s="70">
        <v>14502.895586828294</v>
      </c>
      <c r="P1935" s="70">
        <v>13595.19847319582</v>
      </c>
      <c r="Q1935" s="70">
        <v>12892.807548236287</v>
      </c>
      <c r="R1935" s="70">
        <v>12310.26367588325</v>
      </c>
      <c r="S1935" s="70">
        <v>11809.88711591834</v>
      </c>
      <c r="T1935" s="265">
        <v>11798.370412154578</v>
      </c>
      <c r="U1935" s="70">
        <v>15101.729398253487</v>
      </c>
      <c r="V1935" s="70">
        <v>14358.193666124022</v>
      </c>
      <c r="W1935" s="70">
        <v>13392.238716892325</v>
      </c>
      <c r="X1935" s="70">
        <v>12636.816326514092</v>
      </c>
      <c r="Y1935" s="70">
        <v>12005.495014912754</v>
      </c>
      <c r="Z1935" s="70">
        <v>11459.904704217544</v>
      </c>
      <c r="AA1935" s="70">
        <v>11391.471550780156</v>
      </c>
      <c r="BJ1935" s="275"/>
    </row>
    <row r="1936" spans="1:62" x14ac:dyDescent="0.25">
      <c r="A1936" t="str">
        <f t="shared" si="40"/>
        <v>85. Onderwijs</v>
      </c>
      <c r="B1936" s="275">
        <v>85</v>
      </c>
      <c r="C1936" s="5" t="s">
        <v>156</v>
      </c>
      <c r="D1936" s="70">
        <v>743</v>
      </c>
      <c r="E1936" s="70">
        <v>881</v>
      </c>
      <c r="F1936" s="70">
        <v>940</v>
      </c>
      <c r="G1936" s="70">
        <v>1022</v>
      </c>
      <c r="H1936" s="70">
        <v>1151</v>
      </c>
      <c r="I1936" s="70">
        <v>1219</v>
      </c>
      <c r="J1936" s="70">
        <v>1338</v>
      </c>
      <c r="K1936" s="69">
        <v>1617</v>
      </c>
      <c r="L1936" s="69">
        <v>1957</v>
      </c>
      <c r="M1936" s="265">
        <v>2296.4636888253108</v>
      </c>
      <c r="N1936" s="70">
        <v>2729.6111691033593</v>
      </c>
      <c r="O1936" s="70">
        <v>3763.5638644457504</v>
      </c>
      <c r="P1936" s="70">
        <v>4404.3693704931457</v>
      </c>
      <c r="Q1936" s="70">
        <v>4719.9859779648095</v>
      </c>
      <c r="R1936" s="70">
        <v>4839.1812173134867</v>
      </c>
      <c r="S1936" s="70">
        <v>4943.5565558875669</v>
      </c>
      <c r="T1936" s="265">
        <v>5301.3061380753697</v>
      </c>
      <c r="U1936" s="70">
        <v>2715.9597521938695</v>
      </c>
      <c r="V1936" s="70">
        <v>3726.0130928347967</v>
      </c>
      <c r="W1936" s="70">
        <v>4338.6174996493155</v>
      </c>
      <c r="X1936" s="70">
        <v>4626.2689987506028</v>
      </c>
      <c r="Y1936" s="70">
        <v>4719.3762465488462</v>
      </c>
      <c r="Z1936" s="70">
        <v>4797.0557613561141</v>
      </c>
      <c r="AA1936" s="70">
        <v>5118.4761915636127</v>
      </c>
      <c r="BJ1936" s="275"/>
    </row>
    <row r="1937" spans="1:62" x14ac:dyDescent="0.25">
      <c r="A1937" t="str">
        <f t="shared" si="40"/>
        <v>85. Onderwijs</v>
      </c>
      <c r="B1937" s="275">
        <v>85</v>
      </c>
      <c r="C1937" s="5" t="s">
        <v>6</v>
      </c>
      <c r="D1937" s="70">
        <v>30780</v>
      </c>
      <c r="E1937" s="70">
        <v>31997</v>
      </c>
      <c r="F1937" s="70">
        <v>33720</v>
      </c>
      <c r="G1937" s="70">
        <v>35677</v>
      </c>
      <c r="H1937" s="70">
        <v>38201</v>
      </c>
      <c r="I1937" s="70">
        <v>40505</v>
      </c>
      <c r="J1937" s="70">
        <v>43184</v>
      </c>
      <c r="K1937" s="69">
        <v>44715</v>
      </c>
      <c r="L1937" s="69">
        <v>45780</v>
      </c>
      <c r="M1937" s="265">
        <v>44885.753588729698</v>
      </c>
      <c r="N1937" s="70">
        <v>43888.34665652932</v>
      </c>
      <c r="O1937" s="70">
        <v>43768.672251080396</v>
      </c>
      <c r="P1937" s="70">
        <v>43483.762772310452</v>
      </c>
      <c r="Q1937" s="70">
        <v>43217.053852909186</v>
      </c>
      <c r="R1937" s="70">
        <v>43095.884529804767</v>
      </c>
      <c r="S1937" s="70">
        <v>43240.005784302884</v>
      </c>
      <c r="T1937" s="265">
        <v>43784.866062406327</v>
      </c>
      <c r="U1937" s="70">
        <v>43668.850882018232</v>
      </c>
      <c r="V1937" s="70">
        <v>43331.97249664244</v>
      </c>
      <c r="W1937" s="70">
        <v>42834.603150784722</v>
      </c>
      <c r="X1937" s="70">
        <v>42358.964071172421</v>
      </c>
      <c r="Y1937" s="70">
        <v>42028.947592684664</v>
      </c>
      <c r="Z1937" s="70">
        <v>41958.601368002506</v>
      </c>
      <c r="AA1937" s="70">
        <v>42274.825987052296</v>
      </c>
      <c r="BJ1937" s="275"/>
    </row>
    <row r="1938" spans="1:62" x14ac:dyDescent="0.25">
      <c r="A1938" t="str">
        <f t="shared" si="40"/>
        <v>85. Onderwijs</v>
      </c>
      <c r="B1938" s="275">
        <v>85</v>
      </c>
      <c r="C1938" s="5" t="s">
        <v>157</v>
      </c>
      <c r="D1938" s="267">
        <v>1.0157040064760545</v>
      </c>
      <c r="E1938" s="266"/>
      <c r="F1938" s="266"/>
      <c r="G1938" s="266"/>
      <c r="H1938" s="266"/>
      <c r="I1938" s="266"/>
      <c r="J1938" s="266"/>
      <c r="K1938" s="334"/>
      <c r="L1938" s="334"/>
      <c r="M1938" s="269"/>
      <c r="N1938" s="266"/>
      <c r="O1938" s="266"/>
      <c r="P1938" s="266"/>
      <c r="Q1938" s="266"/>
      <c r="R1938" s="266"/>
      <c r="S1938" s="266"/>
      <c r="T1938" s="269"/>
      <c r="U1938" s="266"/>
      <c r="V1938" s="266"/>
      <c r="W1938" s="266"/>
      <c r="X1938" s="266"/>
      <c r="Y1938" s="266"/>
      <c r="Z1938" s="266"/>
      <c r="AA1938" s="266"/>
      <c r="BJ1938" s="275"/>
    </row>
    <row r="1939" spans="1:62" x14ac:dyDescent="0.25">
      <c r="A1939" t="str">
        <f t="shared" si="40"/>
        <v>85. Onderwijs</v>
      </c>
      <c r="B1939" s="275">
        <v>85</v>
      </c>
      <c r="C1939" s="5" t="s">
        <v>158</v>
      </c>
      <c r="D1939" s="266"/>
      <c r="E1939" s="267">
        <v>-6.1325833662706497E-4</v>
      </c>
      <c r="F1939" s="267">
        <v>4.7967479144404024E-3</v>
      </c>
      <c r="G1939" s="267">
        <v>3.1567804446406278E-3</v>
      </c>
      <c r="H1939" s="267">
        <v>3.1887908027941059E-3</v>
      </c>
      <c r="I1939" s="267">
        <v>2.1011291606645166E-3</v>
      </c>
      <c r="J1939" s="267">
        <v>2.7822000413846304E-4</v>
      </c>
      <c r="K1939" s="333">
        <v>-4.954940030389321E-3</v>
      </c>
      <c r="L1939" s="333">
        <v>-3.7699803818485034E-3</v>
      </c>
      <c r="M1939" s="268">
        <v>4.5485043611304121E-4</v>
      </c>
      <c r="N1939" s="267">
        <v>5.2461667463687967E-4</v>
      </c>
      <c r="O1939" s="267">
        <v>5.2461667463687967E-4</v>
      </c>
      <c r="P1939" s="267">
        <v>5.2461667463710171E-4</v>
      </c>
      <c r="Q1939" s="267">
        <v>5.2461667463676864E-4</v>
      </c>
      <c r="R1939" s="267">
        <v>5.2461667463699069E-4</v>
      </c>
      <c r="S1939" s="267">
        <v>5.2461667463710171E-4</v>
      </c>
      <c r="T1939" s="268">
        <v>5.2461667463699069E-4</v>
      </c>
      <c r="U1939" s="267">
        <v>3.0618782970874836E-3</v>
      </c>
      <c r="V1939" s="267">
        <v>3.0618782970875946E-3</v>
      </c>
      <c r="W1939" s="267">
        <v>3.0618782970877056E-3</v>
      </c>
      <c r="X1939" s="267">
        <v>3.0618782970874836E-3</v>
      </c>
      <c r="Y1939" s="267">
        <v>3.0618782970874836E-3</v>
      </c>
      <c r="Z1939" s="267">
        <v>3.0618782970874836E-3</v>
      </c>
      <c r="AA1939" s="267">
        <v>3.0618782970875946E-3</v>
      </c>
      <c r="BJ1939" s="275"/>
    </row>
    <row r="1940" spans="1:62" x14ac:dyDescent="0.25">
      <c r="A1940" t="str">
        <f t="shared" si="40"/>
        <v>85. Onderwijs</v>
      </c>
      <c r="B1940" s="275">
        <v>85</v>
      </c>
      <c r="C1940" s="5" t="s">
        <v>159</v>
      </c>
      <c r="D1940" s="270"/>
      <c r="E1940" s="70">
        <v>216.07365080331476</v>
      </c>
      <c r="F1940" s="70">
        <v>235.25845506170464</v>
      </c>
      <c r="G1940" s="70">
        <v>58.837859630264475</v>
      </c>
      <c r="H1940" s="70">
        <v>58.840676541781988</v>
      </c>
      <c r="I1940" s="70">
        <v>51.40184202761526</v>
      </c>
      <c r="J1940" s="70">
        <v>65.907614600437824</v>
      </c>
      <c r="K1940" s="69">
        <v>54.821526624571966</v>
      </c>
      <c r="L1940" s="69">
        <v>68.153583883931177</v>
      </c>
      <c r="M1940" s="265">
        <v>79.243303238092864</v>
      </c>
      <c r="N1940" s="70">
        <v>104.81967163717704</v>
      </c>
      <c r="O1940" s="70">
        <v>109.9312316636838</v>
      </c>
      <c r="P1940" s="70">
        <v>113.14680533460032</v>
      </c>
      <c r="Q1940" s="70">
        <v>116.80452883856874</v>
      </c>
      <c r="R1940" s="70">
        <v>119.69813020359007</v>
      </c>
      <c r="S1940" s="70">
        <v>121.7092503578572</v>
      </c>
      <c r="T1940" s="265">
        <v>123.06948628057839</v>
      </c>
      <c r="U1940" s="70">
        <v>105.21901542985742</v>
      </c>
      <c r="V1940" s="70">
        <v>109.79816344026976</v>
      </c>
      <c r="W1940" s="70">
        <v>112.44465638587114</v>
      </c>
      <c r="X1940" s="70">
        <v>115.49914001523699</v>
      </c>
      <c r="Y1940" s="70">
        <v>117.76845519596861</v>
      </c>
      <c r="Z1940" s="70">
        <v>119.14827050443206</v>
      </c>
      <c r="AA1940" s="70">
        <v>119.87733686140132</v>
      </c>
      <c r="BJ1940" s="275"/>
    </row>
    <row r="1941" spans="1:62" x14ac:dyDescent="0.25">
      <c r="A1941" t="str">
        <f t="shared" si="40"/>
        <v>85. Onderwijs</v>
      </c>
      <c r="B1941" s="275">
        <v>85</v>
      </c>
      <c r="C1941" s="5" t="s">
        <v>160</v>
      </c>
      <c r="D1941" s="270"/>
      <c r="E1941" s="70">
        <v>1725.755328855397</v>
      </c>
      <c r="F1941" s="70">
        <v>1874.5406119474355</v>
      </c>
      <c r="G1941" s="70">
        <v>1790.4327837750022</v>
      </c>
      <c r="H1941" s="70">
        <v>1688.7522599077424</v>
      </c>
      <c r="I1941" s="70">
        <v>1566.9593814116711</v>
      </c>
      <c r="J1941" s="70">
        <v>1542.7845063054665</v>
      </c>
      <c r="K1941" s="69">
        <v>1458.6053670678809</v>
      </c>
      <c r="L1941" s="69">
        <v>1583.8442729493372</v>
      </c>
      <c r="M1941" s="265">
        <v>1653.5905667879663</v>
      </c>
      <c r="N1941" s="70">
        <v>1756.4593558871616</v>
      </c>
      <c r="O1941" s="70">
        <v>1842.1135779573656</v>
      </c>
      <c r="P1941" s="70">
        <v>1895.9968268801058</v>
      </c>
      <c r="Q1941" s="70">
        <v>1957.2891641813692</v>
      </c>
      <c r="R1941" s="70">
        <v>2005.7771350976705</v>
      </c>
      <c r="S1941" s="70">
        <v>2039.47740104587</v>
      </c>
      <c r="T1941" s="265">
        <v>2062.2708240299385</v>
      </c>
      <c r="U1941" s="70">
        <v>1781.2015948171547</v>
      </c>
      <c r="V1941" s="70">
        <v>1858.7197668484039</v>
      </c>
      <c r="W1941" s="70">
        <v>1903.5209602079831</v>
      </c>
      <c r="X1941" s="70">
        <v>1955.2288296433903</v>
      </c>
      <c r="Y1941" s="70">
        <v>1993.6449638616066</v>
      </c>
      <c r="Z1941" s="70">
        <v>2017.0031868781166</v>
      </c>
      <c r="AA1941" s="70">
        <v>2029.3451970409749</v>
      </c>
      <c r="BJ1941" s="275"/>
    </row>
    <row r="1942" spans="1:62" x14ac:dyDescent="0.25">
      <c r="A1942" t="str">
        <f t="shared" si="40"/>
        <v>85. Onderwijs</v>
      </c>
      <c r="B1942" s="275">
        <v>85</v>
      </c>
      <c r="C1942" s="5" t="s">
        <v>161</v>
      </c>
      <c r="D1942" s="270"/>
      <c r="E1942" s="70">
        <v>3264.2562387101111</v>
      </c>
      <c r="F1942" s="70">
        <v>3489.7796756987982</v>
      </c>
      <c r="G1942" s="70">
        <v>3469.6112445208478</v>
      </c>
      <c r="H1942" s="70">
        <v>3492.3295102639677</v>
      </c>
      <c r="I1942" s="70">
        <v>3449.2390532185382</v>
      </c>
      <c r="J1942" s="70">
        <v>3405.020086003587</v>
      </c>
      <c r="K1942" s="69">
        <v>3203.9697570480548</v>
      </c>
      <c r="L1942" s="69">
        <v>3288.8995689670846</v>
      </c>
      <c r="M1942" s="265">
        <v>3419.3994015429325</v>
      </c>
      <c r="N1942" s="70">
        <v>3599.117200669416</v>
      </c>
      <c r="O1942" s="70">
        <v>3774.6291377544171</v>
      </c>
      <c r="P1942" s="70">
        <v>3885.0399635875247</v>
      </c>
      <c r="Q1942" s="70">
        <v>4010.6325682275456</v>
      </c>
      <c r="R1942" s="70">
        <v>4109.9880640239626</v>
      </c>
      <c r="S1942" s="70">
        <v>4179.0424411917384</v>
      </c>
      <c r="T1942" s="265">
        <v>4225.7478775852032</v>
      </c>
      <c r="U1942" s="70">
        <v>3671.2027996152192</v>
      </c>
      <c r="V1942" s="70">
        <v>3830.9741197230878</v>
      </c>
      <c r="W1942" s="70">
        <v>3923.3130593278865</v>
      </c>
      <c r="X1942" s="70">
        <v>4029.8872256579411</v>
      </c>
      <c r="Y1942" s="70">
        <v>4109.0660338864318</v>
      </c>
      <c r="Z1942" s="70">
        <v>4157.2092502308178</v>
      </c>
      <c r="AA1942" s="70">
        <v>4182.647146982431</v>
      </c>
      <c r="BJ1942" s="275"/>
    </row>
    <row r="1943" spans="1:62" x14ac:dyDescent="0.25">
      <c r="A1943" t="str">
        <f t="shared" si="40"/>
        <v>85. Onderwijs</v>
      </c>
      <c r="B1943" s="275">
        <v>85</v>
      </c>
      <c r="C1943" s="5" t="s">
        <v>162</v>
      </c>
      <c r="D1943" s="270"/>
      <c r="E1943" s="70">
        <v>2863.1085058032495</v>
      </c>
      <c r="F1943" s="70">
        <v>3004.4426183566675</v>
      </c>
      <c r="G1943" s="70">
        <v>2879.9118537866943</v>
      </c>
      <c r="H1943" s="70">
        <v>2816.5112199466403</v>
      </c>
      <c r="I1943" s="70">
        <v>2731.2327128912757</v>
      </c>
      <c r="J1943" s="70">
        <v>2646.2688632343352</v>
      </c>
      <c r="K1943" s="69">
        <v>2511.9408605206982</v>
      </c>
      <c r="L1943" s="69">
        <v>2621.9593449919976</v>
      </c>
      <c r="M1943" s="265">
        <v>2829.5682603744112</v>
      </c>
      <c r="N1943" s="70">
        <v>2863.4936929254918</v>
      </c>
      <c r="O1943" s="70">
        <v>2900.2868561921473</v>
      </c>
      <c r="P1943" s="70">
        <v>2956.4251411703667</v>
      </c>
      <c r="Q1943" s="70">
        <v>3017.7278301946894</v>
      </c>
      <c r="R1943" s="70">
        <v>3077.2858501417536</v>
      </c>
      <c r="S1943" s="70">
        <v>3171.5973084474554</v>
      </c>
      <c r="T1943" s="265">
        <v>3267.0335587387262</v>
      </c>
      <c r="U1943" s="70">
        <v>2940.2262231071145</v>
      </c>
      <c r="V1943" s="70">
        <v>2963.1116326615697</v>
      </c>
      <c r="W1943" s="70">
        <v>3005.3599122079904</v>
      </c>
      <c r="X1943" s="70">
        <v>3052.3351200439365</v>
      </c>
      <c r="Y1943" s="70">
        <v>3097.0094377315531</v>
      </c>
      <c r="Z1943" s="70">
        <v>3175.9618196568008</v>
      </c>
      <c r="AA1943" s="70">
        <v>3255.1677267068017</v>
      </c>
      <c r="BJ1943" s="275"/>
    </row>
    <row r="1944" spans="1:62" x14ac:dyDescent="0.25">
      <c r="A1944" t="str">
        <f t="shared" si="40"/>
        <v>85. Onderwijs</v>
      </c>
      <c r="B1944" s="275">
        <v>85</v>
      </c>
      <c r="C1944" s="5" t="s">
        <v>163</v>
      </c>
      <c r="D1944" s="270"/>
      <c r="E1944" s="70">
        <v>1630.2383760393361</v>
      </c>
      <c r="F1944" s="70">
        <v>1882.6320207660094</v>
      </c>
      <c r="G1944" s="70">
        <v>1911.5038545803907</v>
      </c>
      <c r="H1944" s="70">
        <v>1978.8179685948917</v>
      </c>
      <c r="I1944" s="70">
        <v>1985.302122021418</v>
      </c>
      <c r="J1944" s="70">
        <v>1932.9698458235287</v>
      </c>
      <c r="K1944" s="69">
        <v>1751.715291356687</v>
      </c>
      <c r="L1944" s="69">
        <v>1783.5887939258741</v>
      </c>
      <c r="M1944" s="265">
        <v>1915.8353347128329</v>
      </c>
      <c r="N1944" s="70">
        <v>1888.906893076934</v>
      </c>
      <c r="O1944" s="70">
        <v>1871.687541339398</v>
      </c>
      <c r="P1944" s="70">
        <v>1870.6685980345696</v>
      </c>
      <c r="Q1944" s="70">
        <v>1883.5556620950681</v>
      </c>
      <c r="R1944" s="70">
        <v>1913.0433449884017</v>
      </c>
      <c r="S1944" s="70">
        <v>1934.5535220000618</v>
      </c>
      <c r="T1944" s="265">
        <v>1959.4106899270846</v>
      </c>
      <c r="U1944" s="70">
        <v>1968.5753614635441</v>
      </c>
      <c r="V1944" s="70">
        <v>1940.8741981205403</v>
      </c>
      <c r="W1944" s="70">
        <v>1930.116113212526</v>
      </c>
      <c r="X1944" s="70">
        <v>1933.6932555464093</v>
      </c>
      <c r="Y1944" s="70">
        <v>1954.1436113488899</v>
      </c>
      <c r="Z1944" s="70">
        <v>1966.2329051367515</v>
      </c>
      <c r="AA1944" s="70">
        <v>1981.5371851135326</v>
      </c>
      <c r="BJ1944" s="275"/>
    </row>
    <row r="1945" spans="1:62" x14ac:dyDescent="0.25">
      <c r="A1945" t="str">
        <f t="shared" si="40"/>
        <v>85. Onderwijs</v>
      </c>
      <c r="B1945" s="275">
        <v>85</v>
      </c>
      <c r="C1945" s="5" t="s">
        <v>164</v>
      </c>
      <c r="D1945" s="270"/>
      <c r="E1945" s="70">
        <v>1204.2237600126496</v>
      </c>
      <c r="F1945" s="70">
        <v>1354.030627234439</v>
      </c>
      <c r="G1945" s="70">
        <v>1321.9558201255347</v>
      </c>
      <c r="H1945" s="70">
        <v>1352.0432685992482</v>
      </c>
      <c r="I1945" s="70">
        <v>1364.6628088994544</v>
      </c>
      <c r="J1945" s="70">
        <v>1376.3103867188343</v>
      </c>
      <c r="K1945" s="69">
        <v>1293.8453079667765</v>
      </c>
      <c r="L1945" s="69">
        <v>1406.2318557646679</v>
      </c>
      <c r="M1945" s="265">
        <v>1621.5381015856503</v>
      </c>
      <c r="N1945" s="70">
        <v>1664.851177692987</v>
      </c>
      <c r="O1945" s="70">
        <v>1682.0167165383771</v>
      </c>
      <c r="P1945" s="70">
        <v>1674.81481969179</v>
      </c>
      <c r="Q1945" s="70">
        <v>1644.486339533177</v>
      </c>
      <c r="R1945" s="70">
        <v>1613.3039684612224</v>
      </c>
      <c r="S1945" s="70">
        <v>1588.7831275559934</v>
      </c>
      <c r="T1945" s="265">
        <v>1574.2997162198781</v>
      </c>
      <c r="U1945" s="70">
        <v>1753.6228525524548</v>
      </c>
      <c r="V1945" s="70">
        <v>1762.842976649318</v>
      </c>
      <c r="W1945" s="70">
        <v>1746.5163693390366</v>
      </c>
      <c r="X1945" s="70">
        <v>1706.3129185687856</v>
      </c>
      <c r="Y1945" s="70">
        <v>1665.5863539173401</v>
      </c>
      <c r="Z1945" s="70">
        <v>1632.0674914067999</v>
      </c>
      <c r="AA1945" s="70">
        <v>1609.1015592655722</v>
      </c>
      <c r="BJ1945" s="275"/>
    </row>
    <row r="1946" spans="1:62" x14ac:dyDescent="0.25">
      <c r="A1946" t="str">
        <f t="shared" si="40"/>
        <v>85. Onderwijs</v>
      </c>
      <c r="B1946" s="275">
        <v>85</v>
      </c>
      <c r="C1946" s="5" t="s">
        <v>165</v>
      </c>
      <c r="D1946" s="270"/>
      <c r="E1946" s="70">
        <v>1106.2691745307529</v>
      </c>
      <c r="F1946" s="70">
        <v>1226.1605042334338</v>
      </c>
      <c r="G1946" s="70">
        <v>1171.6241036212195</v>
      </c>
      <c r="H1946" s="70">
        <v>1175.165578124768</v>
      </c>
      <c r="I1946" s="70">
        <v>1155.5164235532293</v>
      </c>
      <c r="J1946" s="70">
        <v>1124.6087706385524</v>
      </c>
      <c r="K1946" s="69">
        <v>993.59726920163735</v>
      </c>
      <c r="L1946" s="69">
        <v>1044.5742034671996</v>
      </c>
      <c r="M1946" s="265">
        <v>1206.4318937867151</v>
      </c>
      <c r="N1946" s="70">
        <v>1262.2180943901396</v>
      </c>
      <c r="O1946" s="70">
        <v>1327.7114728641307</v>
      </c>
      <c r="P1946" s="70">
        <v>1405.3061221587086</v>
      </c>
      <c r="Q1946" s="70">
        <v>1482.6066490452913</v>
      </c>
      <c r="R1946" s="70">
        <v>1542.8418178966899</v>
      </c>
      <c r="S1946" s="70">
        <v>1581.7303667010553</v>
      </c>
      <c r="T1946" s="265">
        <v>1598.038883892458</v>
      </c>
      <c r="U1946" s="70">
        <v>1337.5455867781243</v>
      </c>
      <c r="V1946" s="70">
        <v>1399.9110526911181</v>
      </c>
      <c r="W1946" s="70">
        <v>1474.314768350433</v>
      </c>
      <c r="X1946" s="70">
        <v>1547.6322262961937</v>
      </c>
      <c r="Y1946" s="70">
        <v>1602.4547173562355</v>
      </c>
      <c r="Z1946" s="70">
        <v>1634.6296042857703</v>
      </c>
      <c r="AA1946" s="70">
        <v>1643.224090712532</v>
      </c>
      <c r="BJ1946" s="275"/>
    </row>
    <row r="1947" spans="1:62" x14ac:dyDescent="0.25">
      <c r="A1947" t="str">
        <f t="shared" si="40"/>
        <v>85. Onderwijs</v>
      </c>
      <c r="B1947" s="275">
        <v>85</v>
      </c>
      <c r="C1947" s="5" t="s">
        <v>166</v>
      </c>
      <c r="D1947" s="266"/>
      <c r="E1947" s="70">
        <v>1157.5665054394988</v>
      </c>
      <c r="F1947" s="70">
        <v>1322.707462041232</v>
      </c>
      <c r="G1947" s="70">
        <v>1256.7758643079655</v>
      </c>
      <c r="H1947" s="70">
        <v>1231.6177278796372</v>
      </c>
      <c r="I1947" s="70">
        <v>1161.0571537190331</v>
      </c>
      <c r="J1947" s="70">
        <v>1058.5915324203224</v>
      </c>
      <c r="K1947" s="69">
        <v>904.80130366179139</v>
      </c>
      <c r="L1947" s="69">
        <v>937.51394892004635</v>
      </c>
      <c r="M1947" s="265">
        <v>1060.9016218696624</v>
      </c>
      <c r="N1947" s="70">
        <v>1076.9252893233302</v>
      </c>
      <c r="O1947" s="70">
        <v>1100.5326207730225</v>
      </c>
      <c r="P1947" s="70">
        <v>1108.9460924172354</v>
      </c>
      <c r="Q1947" s="70">
        <v>1127.8497997569261</v>
      </c>
      <c r="R1947" s="70">
        <v>1165.7564648265316</v>
      </c>
      <c r="S1947" s="70">
        <v>1217.9698099142624</v>
      </c>
      <c r="T1947" s="265">
        <v>1281.344534400361</v>
      </c>
      <c r="U1947" s="70">
        <v>1145.2597248384513</v>
      </c>
      <c r="V1947" s="70">
        <v>1164.5117525557787</v>
      </c>
      <c r="W1947" s="70">
        <v>1167.5458222754053</v>
      </c>
      <c r="X1947" s="70">
        <v>1181.5097485522563</v>
      </c>
      <c r="Y1947" s="70">
        <v>1215.11230378901</v>
      </c>
      <c r="Z1947" s="70">
        <v>1263.1870148308703</v>
      </c>
      <c r="AA1947" s="70">
        <v>1322.268320916035</v>
      </c>
      <c r="BJ1947" s="275"/>
    </row>
    <row r="1948" spans="1:62" x14ac:dyDescent="0.25">
      <c r="A1948" t="str">
        <f t="shared" si="40"/>
        <v>85. Onderwijs</v>
      </c>
      <c r="B1948" s="275">
        <v>85</v>
      </c>
      <c r="C1948" s="5" t="s">
        <v>167</v>
      </c>
      <c r="D1948" s="266"/>
      <c r="E1948" s="70">
        <v>1382.0907182699784</v>
      </c>
      <c r="F1948" s="70">
        <v>1540.9568434815742</v>
      </c>
      <c r="G1948" s="70">
        <v>1574.7127264500525</v>
      </c>
      <c r="H1948" s="70">
        <v>1639.4872839770467</v>
      </c>
      <c r="I1948" s="70">
        <v>1656.5115218757969</v>
      </c>
      <c r="J1948" s="70">
        <v>1613.5031789061163</v>
      </c>
      <c r="K1948" s="69">
        <v>1490.0755493360421</v>
      </c>
      <c r="L1948" s="69">
        <v>1514.2085014212569</v>
      </c>
      <c r="M1948" s="265">
        <v>1614.697416329815</v>
      </c>
      <c r="N1948" s="70">
        <v>1548.2277462405521</v>
      </c>
      <c r="O1948" s="70">
        <v>1483.1025927063893</v>
      </c>
      <c r="P1948" s="70">
        <v>1455.7658859698379</v>
      </c>
      <c r="Q1948" s="70">
        <v>1454.7373555276038</v>
      </c>
      <c r="R1948" s="70">
        <v>1461.5911572738321</v>
      </c>
      <c r="S1948" s="70">
        <v>1481.124088402102</v>
      </c>
      <c r="T1948" s="265">
        <v>1511.9563883604255</v>
      </c>
      <c r="U1948" s="70">
        <v>1617.0432707155446</v>
      </c>
      <c r="V1948" s="70">
        <v>1541.2764141049836</v>
      </c>
      <c r="W1948" s="70">
        <v>1505.3012411746306</v>
      </c>
      <c r="X1948" s="70">
        <v>1496.7146721362428</v>
      </c>
      <c r="Y1948" s="70">
        <v>1496.2455615705767</v>
      </c>
      <c r="Z1948" s="70">
        <v>1508.6585444396694</v>
      </c>
      <c r="AA1948" s="70">
        <v>1532.3618078769555</v>
      </c>
      <c r="BJ1948" s="275"/>
    </row>
    <row r="1949" spans="1:62" x14ac:dyDescent="0.25">
      <c r="A1949" t="str">
        <f t="shared" si="40"/>
        <v>85. Onderwijs</v>
      </c>
      <c r="B1949" s="275">
        <v>85</v>
      </c>
      <c r="C1949" s="5" t="s">
        <v>168</v>
      </c>
      <c r="D1949" s="266"/>
      <c r="E1949" s="70">
        <v>1173.1220673936382</v>
      </c>
      <c r="F1949" s="70">
        <v>1352.5302377675259</v>
      </c>
      <c r="G1949" s="70">
        <v>1434.2001604748978</v>
      </c>
      <c r="H1949" s="70">
        <v>1614.5451759238413</v>
      </c>
      <c r="I1949" s="70">
        <v>1962.1085807091679</v>
      </c>
      <c r="J1949" s="70">
        <v>2406.9934653015348</v>
      </c>
      <c r="K1949" s="69">
        <v>2796.9685650631445</v>
      </c>
      <c r="L1949" s="69">
        <v>3125.2062050296963</v>
      </c>
      <c r="M1949" s="265">
        <v>3426.5968787740867</v>
      </c>
      <c r="N1949" s="70">
        <v>3420.0110040812383</v>
      </c>
      <c r="O1949" s="70">
        <v>3355.9576779907866</v>
      </c>
      <c r="P1949" s="70">
        <v>3206.7644089772712</v>
      </c>
      <c r="Q1949" s="70">
        <v>3006.0616747748904</v>
      </c>
      <c r="R1949" s="70">
        <v>2850.7546048271161</v>
      </c>
      <c r="S1949" s="70">
        <v>2721.9471576973092</v>
      </c>
      <c r="T1949" s="265">
        <v>2611.3078902506563</v>
      </c>
      <c r="U1949" s="70">
        <v>3459.2556503966962</v>
      </c>
      <c r="V1949" s="70">
        <v>3377.4907957297187</v>
      </c>
      <c r="W1949" s="70">
        <v>3211.1995700470607</v>
      </c>
      <c r="X1949" s="70">
        <v>2995.1644482353176</v>
      </c>
      <c r="Y1949" s="70">
        <v>2826.2147800810403</v>
      </c>
      <c r="Z1949" s="70">
        <v>2685.0202279307332</v>
      </c>
      <c r="AA1949" s="70">
        <v>2562.9993517769412</v>
      </c>
      <c r="BJ1949" s="275"/>
    </row>
    <row r="1950" spans="1:62" x14ac:dyDescent="0.25">
      <c r="A1950" t="str">
        <f t="shared" si="40"/>
        <v>85. Onderwijs</v>
      </c>
      <c r="B1950" s="275">
        <v>85</v>
      </c>
      <c r="C1950" s="5" t="s">
        <v>169</v>
      </c>
      <c r="D1950" s="266"/>
      <c r="E1950" s="70">
        <v>238.31961334541782</v>
      </c>
      <c r="F1950" s="70">
        <v>287.34976780505463</v>
      </c>
      <c r="G1950" s="70">
        <v>305.05182642033077</v>
      </c>
      <c r="H1950" s="70">
        <v>331.6954450132435</v>
      </c>
      <c r="I1950" s="70">
        <v>372.31117112725059</v>
      </c>
      <c r="J1950" s="70">
        <v>392.08483951066955</v>
      </c>
      <c r="K1950" s="69">
        <v>423.35858582398708</v>
      </c>
      <c r="L1950" s="69">
        <v>513.55347383045512</v>
      </c>
      <c r="M1950" s="265">
        <v>629.80426372287241</v>
      </c>
      <c r="N1950" s="70">
        <v>739.21112146226312</v>
      </c>
      <c r="O1950" s="70">
        <v>878.63742121737585</v>
      </c>
      <c r="P1950" s="70">
        <v>1211.4575459953733</v>
      </c>
      <c r="Q1950" s="70">
        <v>1417.7271069161418</v>
      </c>
      <c r="R1950" s="70">
        <v>1519.3212699314463</v>
      </c>
      <c r="S1950" s="70">
        <v>1557.6891513748362</v>
      </c>
      <c r="T1950" s="265">
        <v>1591.2866393106524</v>
      </c>
      <c r="U1950" s="70">
        <v>745.03785064727094</v>
      </c>
      <c r="V1950" s="70">
        <v>881.13425266222021</v>
      </c>
      <c r="W1950" s="70">
        <v>1208.8241584996372</v>
      </c>
      <c r="X1950" s="70">
        <v>1407.5703754640338</v>
      </c>
      <c r="Y1950" s="70">
        <v>1500.8926673290155</v>
      </c>
      <c r="Z1950" s="70">
        <v>1531.0992950744642</v>
      </c>
      <c r="AA1950" s="70">
        <v>1556.300729363606</v>
      </c>
      <c r="BJ1950" s="275"/>
    </row>
    <row r="1951" spans="1:62" x14ac:dyDescent="0.25">
      <c r="A1951" t="str">
        <f t="shared" si="40"/>
        <v>85. Onderwijs</v>
      </c>
      <c r="B1951" s="275">
        <v>85</v>
      </c>
      <c r="C1951" s="5" t="s">
        <v>26</v>
      </c>
      <c r="D1951" s="270"/>
      <c r="E1951" s="70">
        <v>2793.5323990090346</v>
      </c>
      <c r="F1951" s="70">
        <v>3180.8368490541543</v>
      </c>
      <c r="G1951" s="70">
        <v>3313.9647133452809</v>
      </c>
      <c r="H1951" s="70">
        <v>3585.7279049141316</v>
      </c>
      <c r="I1951" s="70">
        <v>3990.9312737122154</v>
      </c>
      <c r="J1951" s="70">
        <v>4412.5814837183207</v>
      </c>
      <c r="K1951" s="69">
        <v>4710.4027002231733</v>
      </c>
      <c r="L1951" s="69">
        <v>5152.9681802814084</v>
      </c>
      <c r="M1951" s="265">
        <v>5671.0985588267749</v>
      </c>
      <c r="N1951" s="70">
        <v>5707.4498717840534</v>
      </c>
      <c r="O1951" s="70">
        <v>5717.6976919145518</v>
      </c>
      <c r="P1951" s="70">
        <v>5873.9878409424819</v>
      </c>
      <c r="Q1951" s="70">
        <v>5878.526137218636</v>
      </c>
      <c r="R1951" s="70">
        <v>5831.6670320323947</v>
      </c>
      <c r="S1951" s="70">
        <v>5760.7603974742469</v>
      </c>
      <c r="T1951" s="265">
        <v>5714.5509179217343</v>
      </c>
      <c r="U1951" s="70">
        <v>5821.3367717595111</v>
      </c>
      <c r="V1951" s="70">
        <v>5799.9014624969222</v>
      </c>
      <c r="W1951" s="70">
        <v>5925.3249697213287</v>
      </c>
      <c r="X1951" s="70">
        <v>5899.4494958355945</v>
      </c>
      <c r="Y1951" s="70">
        <v>5823.3530089806318</v>
      </c>
      <c r="Z1951" s="70">
        <v>5724.7780674448668</v>
      </c>
      <c r="AA1951" s="70">
        <v>5651.6618890175032</v>
      </c>
      <c r="BJ1951" s="275"/>
    </row>
    <row r="1952" spans="1:62" x14ac:dyDescent="0.25">
      <c r="A1952" t="str">
        <f t="shared" si="40"/>
        <v>85. Onderwijs</v>
      </c>
      <c r="B1952" s="275">
        <v>85</v>
      </c>
      <c r="C1952" s="5" t="s">
        <v>19</v>
      </c>
      <c r="D1952" s="270"/>
      <c r="E1952" s="70">
        <v>15961.023939203345</v>
      </c>
      <c r="F1952" s="70">
        <v>17570.388824393875</v>
      </c>
      <c r="G1952" s="70">
        <v>17174.618097693201</v>
      </c>
      <c r="H1952" s="70">
        <v>17379.806114772808</v>
      </c>
      <c r="I1952" s="70">
        <v>17456.302771454451</v>
      </c>
      <c r="J1952" s="70">
        <v>17565.043089463386</v>
      </c>
      <c r="K1952" s="69">
        <v>16883.699383671268</v>
      </c>
      <c r="L1952" s="69">
        <v>17887.733753151548</v>
      </c>
      <c r="M1952" s="265">
        <v>19457.607042725038</v>
      </c>
      <c r="N1952" s="70">
        <v>19924.241247386693</v>
      </c>
      <c r="O1952" s="70">
        <v>20326.606846997092</v>
      </c>
      <c r="P1952" s="70">
        <v>20784.332210217388</v>
      </c>
      <c r="Q1952" s="70">
        <v>21119.478679091273</v>
      </c>
      <c r="R1952" s="70">
        <v>21379.36180767222</v>
      </c>
      <c r="S1952" s="70">
        <v>21595.623624688542</v>
      </c>
      <c r="T1952" s="265">
        <v>21805.76648899596</v>
      </c>
      <c r="U1952" s="70">
        <v>20524.189930361434</v>
      </c>
      <c r="V1952" s="70">
        <v>20830.645125187006</v>
      </c>
      <c r="W1952" s="70">
        <v>21188.456631028461</v>
      </c>
      <c r="X1952" s="70">
        <v>21421.547960159744</v>
      </c>
      <c r="Y1952" s="70">
        <v>21578.138886067671</v>
      </c>
      <c r="Z1952" s="70">
        <v>21690.217610375228</v>
      </c>
      <c r="AA1952" s="70">
        <v>21794.830452616785</v>
      </c>
      <c r="BJ1952" s="275"/>
    </row>
    <row r="1953" spans="1:62" x14ac:dyDescent="0.25">
      <c r="A1953" t="str">
        <f t="shared" si="40"/>
        <v>85. Onderwijs</v>
      </c>
      <c r="B1953" s="275">
        <v>85</v>
      </c>
      <c r="C1953" s="5" t="s">
        <v>20</v>
      </c>
      <c r="D1953" s="270"/>
      <c r="E1953" s="267">
        <v>0.17502212951059998</v>
      </c>
      <c r="F1953" s="267">
        <v>0.18103394756057048</v>
      </c>
      <c r="G1953" s="267">
        <v>0.19295711232090768</v>
      </c>
      <c r="H1953" s="267">
        <v>0.20631575986720982</v>
      </c>
      <c r="I1953" s="267">
        <v>0.22862408643818985</v>
      </c>
      <c r="J1953" s="267">
        <v>0.25121381491886369</v>
      </c>
      <c r="K1953" s="333">
        <v>0.27899114958056792</v>
      </c>
      <c r="L1953" s="333">
        <v>0.28807272354294372</v>
      </c>
      <c r="M1953" s="268">
        <v>0.29145919877887194</v>
      </c>
      <c r="N1953" s="267">
        <v>0.28645757702480412</v>
      </c>
      <c r="O1953" s="267">
        <v>0.28129130134473201</v>
      </c>
      <c r="P1953" s="267">
        <v>0.28261614477345987</v>
      </c>
      <c r="Q1953" s="267">
        <v>0.2783461763683826</v>
      </c>
      <c r="R1953" s="267">
        <v>0.27277086587026356</v>
      </c>
      <c r="S1953" s="267">
        <v>0.26675591766141138</v>
      </c>
      <c r="T1953" s="268">
        <v>0.26206604206302581</v>
      </c>
      <c r="U1953" s="267">
        <v>0.28363296147186828</v>
      </c>
      <c r="V1953" s="267">
        <v>0.27843119728846394</v>
      </c>
      <c r="W1953" s="267">
        <v>0.27964872915964339</v>
      </c>
      <c r="X1953" s="267">
        <v>0.27539790806936632</v>
      </c>
      <c r="Y1953" s="267">
        <v>0.26987281153985848</v>
      </c>
      <c r="Z1953" s="267">
        <v>0.26393363913078011</v>
      </c>
      <c r="AA1953" s="267">
        <v>0.259312037379898</v>
      </c>
      <c r="BJ1953" s="275"/>
    </row>
    <row r="1954" spans="1:62" x14ac:dyDescent="0.25">
      <c r="A1954" t="str">
        <f t="shared" si="40"/>
        <v>85. Onderwijs</v>
      </c>
      <c r="B1954" s="275">
        <v>85</v>
      </c>
      <c r="C1954" s="5" t="s">
        <v>29</v>
      </c>
      <c r="D1954" s="270"/>
      <c r="E1954" s="70">
        <v>15961.023939203345</v>
      </c>
      <c r="F1954" s="70">
        <v>17570.388824393875</v>
      </c>
      <c r="G1954" s="70">
        <v>17174.618097693201</v>
      </c>
      <c r="H1954" s="70">
        <v>17379.806114772808</v>
      </c>
      <c r="I1954" s="70">
        <v>17456.302771454451</v>
      </c>
      <c r="J1954" s="70">
        <v>17565.043089463386</v>
      </c>
      <c r="K1954" s="69">
        <v>16883.699383671268</v>
      </c>
      <c r="L1954" s="69">
        <v>17887.733753151548</v>
      </c>
      <c r="M1954" s="265">
        <v>19457.607042725038</v>
      </c>
      <c r="N1954" s="70">
        <v>19924.241247386693</v>
      </c>
      <c r="O1954" s="70">
        <v>20326.606846997092</v>
      </c>
      <c r="P1954" s="70">
        <v>20784.332210217388</v>
      </c>
      <c r="Q1954" s="70">
        <v>21119.478679091273</v>
      </c>
      <c r="R1954" s="70">
        <v>21379.36180767222</v>
      </c>
      <c r="S1954" s="70">
        <v>21595.623624688542</v>
      </c>
      <c r="T1954" s="265">
        <v>21805.76648899596</v>
      </c>
      <c r="U1954" s="70">
        <v>20524.189930361434</v>
      </c>
      <c r="V1954" s="70">
        <v>20830.645125187006</v>
      </c>
      <c r="W1954" s="70">
        <v>21188.456631028461</v>
      </c>
      <c r="X1954" s="70">
        <v>21421.547960159744</v>
      </c>
      <c r="Y1954" s="70">
        <v>21578.138886067671</v>
      </c>
      <c r="Z1954" s="70">
        <v>21690.217610375228</v>
      </c>
      <c r="AA1954" s="70">
        <v>21794.830452616785</v>
      </c>
      <c r="BJ1954" s="275"/>
    </row>
    <row r="1955" spans="1:62" x14ac:dyDescent="0.25">
      <c r="A1955" t="str">
        <f t="shared" si="40"/>
        <v>86. Menselijke gezondheidszorg</v>
      </c>
      <c r="B1955" s="275">
        <v>86</v>
      </c>
      <c r="C1955" s="5" t="s">
        <v>25</v>
      </c>
      <c r="D1955" s="70">
        <v>124143</v>
      </c>
      <c r="E1955" s="70">
        <v>126167</v>
      </c>
      <c r="F1955" s="70">
        <v>128539</v>
      </c>
      <c r="G1955" s="70">
        <v>130067</v>
      </c>
      <c r="H1955" s="70">
        <v>131105</v>
      </c>
      <c r="I1955" s="70">
        <v>133894</v>
      </c>
      <c r="J1955" s="70">
        <v>135656</v>
      </c>
      <c r="K1955" s="69">
        <v>136885</v>
      </c>
      <c r="L1955" s="69">
        <v>138694</v>
      </c>
      <c r="M1955" s="265">
        <v>140381.53481642416</v>
      </c>
      <c r="N1955" s="70">
        <v>142312.1430180117</v>
      </c>
      <c r="O1955" s="70">
        <v>144269.30206215088</v>
      </c>
      <c r="P1955" s="70">
        <v>146253.37709141106</v>
      </c>
      <c r="Q1955" s="70">
        <v>148264.73827001493</v>
      </c>
      <c r="R1955" s="70">
        <v>150303.76085289702</v>
      </c>
      <c r="S1955" s="70">
        <v>152370.82525571564</v>
      </c>
      <c r="T1955" s="265">
        <v>154466.31712582559</v>
      </c>
      <c r="U1955" s="70">
        <v>143193.9892677716</v>
      </c>
      <c r="V1955" s="70">
        <v>146062.78944899913</v>
      </c>
      <c r="W1955" s="70">
        <v>148989.06421084213</v>
      </c>
      <c r="X1955" s="70">
        <v>151973.96501983976</v>
      </c>
      <c r="Y1955" s="70">
        <v>155018.66641142877</v>
      </c>
      <c r="Z1955" s="70">
        <v>158124.36645211364</v>
      </c>
      <c r="AA1955" s="70">
        <v>161292.28721089667</v>
      </c>
      <c r="BJ1955" s="275"/>
    </row>
    <row r="1956" spans="1:62" x14ac:dyDescent="0.25">
      <c r="A1956" t="str">
        <f t="shared" si="40"/>
        <v>86. Menselijke gezondheidszorg</v>
      </c>
      <c r="B1956" s="275">
        <v>86</v>
      </c>
      <c r="C1956" s="5" t="s">
        <v>154</v>
      </c>
      <c r="D1956" s="266"/>
      <c r="E1956" s="70">
        <v>2024</v>
      </c>
      <c r="F1956" s="70">
        <v>2372</v>
      </c>
      <c r="G1956" s="70">
        <v>1528</v>
      </c>
      <c r="H1956" s="70">
        <v>1038</v>
      </c>
      <c r="I1956" s="70">
        <v>2789</v>
      </c>
      <c r="J1956" s="70">
        <v>1762</v>
      </c>
      <c r="K1956" s="69">
        <v>1229</v>
      </c>
      <c r="L1956" s="69">
        <v>1809</v>
      </c>
      <c r="M1956" s="265">
        <v>1687.5348164241586</v>
      </c>
      <c r="N1956" s="70">
        <v>1930.6082015875436</v>
      </c>
      <c r="O1956" s="70">
        <v>1957.1590441391745</v>
      </c>
      <c r="P1956" s="70">
        <v>1984.0750292601879</v>
      </c>
      <c r="Q1956" s="70">
        <v>2011.3611786038673</v>
      </c>
      <c r="R1956" s="70">
        <v>2039.022582882084</v>
      </c>
      <c r="S1956" s="70">
        <v>2067.0644028186216</v>
      </c>
      <c r="T1956" s="265">
        <v>2095.4918701099523</v>
      </c>
      <c r="U1956" s="70">
        <v>2812.4544513474393</v>
      </c>
      <c r="V1956" s="70">
        <v>2868.8001812275324</v>
      </c>
      <c r="W1956" s="70">
        <v>2926.2747618430003</v>
      </c>
      <c r="X1956" s="70">
        <v>2984.9008089976269</v>
      </c>
      <c r="Y1956" s="70">
        <v>3044.7013915890129</v>
      </c>
      <c r="Z1956" s="70">
        <v>3105.7000406848674</v>
      </c>
      <c r="AA1956" s="70">
        <v>3167.9207587830315</v>
      </c>
      <c r="BJ1956" s="275"/>
    </row>
    <row r="1957" spans="1:62" x14ac:dyDescent="0.25">
      <c r="A1957" t="str">
        <f t="shared" si="40"/>
        <v>86. Menselijke gezondheidszorg</v>
      </c>
      <c r="B1957" s="275">
        <v>86</v>
      </c>
      <c r="C1957" s="5" t="s">
        <v>155</v>
      </c>
      <c r="D1957" s="266"/>
      <c r="E1957" s="267">
        <v>1.0163037787068139</v>
      </c>
      <c r="F1957" s="267">
        <v>1.0188004787305713</v>
      </c>
      <c r="G1957" s="267">
        <v>1.0118874427216642</v>
      </c>
      <c r="H1957" s="267">
        <v>1.0079805023564778</v>
      </c>
      <c r="I1957" s="267">
        <v>1.0212730254376263</v>
      </c>
      <c r="J1957" s="267">
        <v>1.013159663614501</v>
      </c>
      <c r="K1957" s="333">
        <v>1.0090596803679897</v>
      </c>
      <c r="L1957" s="333">
        <v>1.0132154728421667</v>
      </c>
      <c r="M1957" s="268">
        <v>1.0121673238671043</v>
      </c>
      <c r="N1957" s="267">
        <v>1.0137525793838356</v>
      </c>
      <c r="O1957" s="267">
        <v>1.0137525793838371</v>
      </c>
      <c r="P1957" s="267">
        <v>1.0137525793838349</v>
      </c>
      <c r="Q1957" s="267">
        <v>1.0137525793838369</v>
      </c>
      <c r="R1957" s="267">
        <v>1.0137525793838362</v>
      </c>
      <c r="S1957" s="267">
        <v>1.0137525793838364</v>
      </c>
      <c r="T1957" s="268">
        <v>1.0137525793838369</v>
      </c>
      <c r="U1957" s="267">
        <v>1.020034361748682</v>
      </c>
      <c r="V1957" s="267">
        <v>1.0200343617486827</v>
      </c>
      <c r="W1957" s="267">
        <v>1.0200343617486833</v>
      </c>
      <c r="X1957" s="267">
        <v>1.020034361748682</v>
      </c>
      <c r="Y1957" s="267">
        <v>1.020034361748682</v>
      </c>
      <c r="Z1957" s="267">
        <v>1.0200343617486822</v>
      </c>
      <c r="AA1957" s="267">
        <v>1.0200343617486836</v>
      </c>
      <c r="BJ1957" s="275"/>
    </row>
    <row r="1958" spans="1:62" x14ac:dyDescent="0.25">
      <c r="A1958" t="str">
        <f t="shared" si="40"/>
        <v>86. Menselijke gezondheidszorg</v>
      </c>
      <c r="B1958" s="275">
        <v>86</v>
      </c>
      <c r="C1958" s="5" t="s">
        <v>8</v>
      </c>
      <c r="D1958" s="70">
        <v>114</v>
      </c>
      <c r="E1958" s="70">
        <v>130</v>
      </c>
      <c r="F1958" s="70">
        <v>148</v>
      </c>
      <c r="G1958" s="70">
        <v>119</v>
      </c>
      <c r="H1958" s="70">
        <v>126</v>
      </c>
      <c r="I1958" s="70">
        <v>117</v>
      </c>
      <c r="J1958" s="70">
        <v>127</v>
      </c>
      <c r="K1958" s="69">
        <v>120</v>
      </c>
      <c r="L1958" s="69">
        <v>138</v>
      </c>
      <c r="M1958" s="265">
        <v>133.65926981267052</v>
      </c>
      <c r="N1958" s="70">
        <v>140.34984296229351</v>
      </c>
      <c r="O1958" s="70">
        <v>142.25144828522778</v>
      </c>
      <c r="P1958" s="70">
        <v>149.10742595718142</v>
      </c>
      <c r="Q1958" s="70">
        <v>154.98605949092524</v>
      </c>
      <c r="R1958" s="70">
        <v>159.82344291171813</v>
      </c>
      <c r="S1958" s="70">
        <v>163.70527837878561</v>
      </c>
      <c r="T1958" s="265">
        <v>162.27026925213528</v>
      </c>
      <c r="U1958" s="70">
        <v>141.21952969489371</v>
      </c>
      <c r="V1958" s="70">
        <v>144.01985067307999</v>
      </c>
      <c r="W1958" s="70">
        <v>151.89649840607029</v>
      </c>
      <c r="X1958" s="70">
        <v>158.86343751365365</v>
      </c>
      <c r="Y1958" s="70">
        <v>164.83697307950717</v>
      </c>
      <c r="Z1958" s="70">
        <v>169.88680992617611</v>
      </c>
      <c r="AA1958" s="70">
        <v>169.44110121227871</v>
      </c>
      <c r="BJ1958" s="275"/>
    </row>
    <row r="1959" spans="1:62" x14ac:dyDescent="0.25">
      <c r="A1959" t="str">
        <f t="shared" si="40"/>
        <v>86. Menselijke gezondheidszorg</v>
      </c>
      <c r="B1959" s="275">
        <v>86</v>
      </c>
      <c r="C1959" s="5" t="s">
        <v>9</v>
      </c>
      <c r="D1959" s="70">
        <v>7287</v>
      </c>
      <c r="E1959" s="70">
        <v>7310</v>
      </c>
      <c r="F1959" s="70">
        <v>7387</v>
      </c>
      <c r="G1959" s="70">
        <v>7220</v>
      </c>
      <c r="H1959" s="70">
        <v>7044</v>
      </c>
      <c r="I1959" s="70">
        <v>7221</v>
      </c>
      <c r="J1959" s="70">
        <v>6745</v>
      </c>
      <c r="K1959" s="69">
        <v>6868</v>
      </c>
      <c r="L1959" s="69">
        <v>6578</v>
      </c>
      <c r="M1959" s="265">
        <v>7470.3679686344203</v>
      </c>
      <c r="N1959" s="70">
        <v>7844.3116795255501</v>
      </c>
      <c r="O1959" s="70">
        <v>7950.5945547301135</v>
      </c>
      <c r="P1959" s="70">
        <v>8333.7829117069068</v>
      </c>
      <c r="Q1959" s="70">
        <v>8662.3463978861291</v>
      </c>
      <c r="R1959" s="70">
        <v>8932.7132359613479</v>
      </c>
      <c r="S1959" s="70">
        <v>9149.673416675585</v>
      </c>
      <c r="T1959" s="265">
        <v>9069.4691313353214</v>
      </c>
      <c r="U1959" s="70">
        <v>7892.9194559937969</v>
      </c>
      <c r="V1959" s="70">
        <v>8049.4325670309663</v>
      </c>
      <c r="W1959" s="70">
        <v>8489.6673297018733</v>
      </c>
      <c r="X1959" s="70">
        <v>8879.0574469878738</v>
      </c>
      <c r="Y1959" s="70">
        <v>9212.9251152251345</v>
      </c>
      <c r="Z1959" s="70">
        <v>9495.1662158914587</v>
      </c>
      <c r="AA1959" s="70">
        <v>9470.2550510743313</v>
      </c>
      <c r="BJ1959" s="275"/>
    </row>
    <row r="1960" spans="1:62" x14ac:dyDescent="0.25">
      <c r="A1960" t="str">
        <f t="shared" si="40"/>
        <v>86. Menselijke gezondheidszorg</v>
      </c>
      <c r="B1960" s="275">
        <v>86</v>
      </c>
      <c r="C1960" s="5" t="s">
        <v>10</v>
      </c>
      <c r="D1960" s="70">
        <v>16075</v>
      </c>
      <c r="E1960" s="70">
        <v>16482</v>
      </c>
      <c r="F1960" s="70">
        <v>17022</v>
      </c>
      <c r="G1960" s="70">
        <v>17485</v>
      </c>
      <c r="H1960" s="70">
        <v>18013</v>
      </c>
      <c r="I1960" s="70">
        <v>18672</v>
      </c>
      <c r="J1960" s="70">
        <v>18915</v>
      </c>
      <c r="K1960" s="69">
        <v>19131</v>
      </c>
      <c r="L1960" s="69">
        <v>19116</v>
      </c>
      <c r="M1960" s="265">
        <v>18882.569591594929</v>
      </c>
      <c r="N1960" s="70">
        <v>19827.773117564186</v>
      </c>
      <c r="O1960" s="70">
        <v>20096.420364376019</v>
      </c>
      <c r="P1960" s="70">
        <v>21064.991236344176</v>
      </c>
      <c r="Q1960" s="70">
        <v>21895.488866325086</v>
      </c>
      <c r="R1960" s="70">
        <v>22578.885006468372</v>
      </c>
      <c r="S1960" s="70">
        <v>23127.287137145544</v>
      </c>
      <c r="T1960" s="265">
        <v>22924.557766137259</v>
      </c>
      <c r="U1960" s="70">
        <v>19950.637175360003</v>
      </c>
      <c r="V1960" s="70">
        <v>20346.249509794532</v>
      </c>
      <c r="W1960" s="70">
        <v>21459.014446900066</v>
      </c>
      <c r="X1960" s="70">
        <v>22443.261276347253</v>
      </c>
      <c r="Y1960" s="70">
        <v>23287.166088846869</v>
      </c>
      <c r="Z1960" s="70">
        <v>24000.576358236103</v>
      </c>
      <c r="AA1960" s="70">
        <v>23937.609339042127</v>
      </c>
      <c r="BJ1960" s="275"/>
    </row>
    <row r="1961" spans="1:62" x14ac:dyDescent="0.25">
      <c r="A1961" t="str">
        <f t="shared" si="40"/>
        <v>86. Menselijke gezondheidszorg</v>
      </c>
      <c r="B1961" s="275">
        <v>86</v>
      </c>
      <c r="C1961" s="5" t="s">
        <v>11</v>
      </c>
      <c r="D1961" s="70">
        <v>15006</v>
      </c>
      <c r="E1961" s="70">
        <v>14981</v>
      </c>
      <c r="F1961" s="70">
        <v>15005</v>
      </c>
      <c r="G1961" s="70">
        <v>15214</v>
      </c>
      <c r="H1961" s="70">
        <v>15686</v>
      </c>
      <c r="I1961" s="70">
        <v>16308</v>
      </c>
      <c r="J1961" s="70">
        <v>16857</v>
      </c>
      <c r="K1961" s="69">
        <v>17358</v>
      </c>
      <c r="L1961" s="69">
        <v>18147</v>
      </c>
      <c r="M1961" s="265">
        <v>18945.930805054246</v>
      </c>
      <c r="N1961" s="70">
        <v>19327.488206727943</v>
      </c>
      <c r="O1961" s="70">
        <v>19777.209060329445</v>
      </c>
      <c r="P1961" s="70">
        <v>20128.249026057318</v>
      </c>
      <c r="Q1961" s="70">
        <v>20385.785373718852</v>
      </c>
      <c r="R1961" s="70">
        <v>20723.072162091248</v>
      </c>
      <c r="S1961" s="70">
        <v>21476.016291629596</v>
      </c>
      <c r="T1961" s="265">
        <v>22147.853806165036</v>
      </c>
      <c r="U1961" s="70">
        <v>19447.252217239846</v>
      </c>
      <c r="V1961" s="70">
        <v>20023.069922548639</v>
      </c>
      <c r="W1961" s="70">
        <v>20504.750360196522</v>
      </c>
      <c r="X1961" s="70">
        <v>20895.788637520367</v>
      </c>
      <c r="Y1961" s="70">
        <v>21373.13791941138</v>
      </c>
      <c r="Z1961" s="70">
        <v>22286.953321477937</v>
      </c>
      <c r="AA1961" s="70">
        <v>23126.582310491736</v>
      </c>
      <c r="BJ1961" s="275"/>
    </row>
    <row r="1962" spans="1:62" x14ac:dyDescent="0.25">
      <c r="A1962" t="str">
        <f t="shared" si="40"/>
        <v>86. Menselijke gezondheidszorg</v>
      </c>
      <c r="B1962" s="275">
        <v>86</v>
      </c>
      <c r="C1962" s="5" t="s">
        <v>12</v>
      </c>
      <c r="D1962" s="70">
        <v>14835</v>
      </c>
      <c r="E1962" s="70">
        <v>15318</v>
      </c>
      <c r="F1962" s="70">
        <v>15704</v>
      </c>
      <c r="G1962" s="70">
        <v>15612</v>
      </c>
      <c r="H1962" s="70">
        <v>15373</v>
      </c>
      <c r="I1962" s="70">
        <v>15304</v>
      </c>
      <c r="J1962" s="70">
        <v>15277</v>
      </c>
      <c r="K1962" s="69">
        <v>15301</v>
      </c>
      <c r="L1962" s="69">
        <v>15586</v>
      </c>
      <c r="M1962" s="265">
        <v>15920.172841442531</v>
      </c>
      <c r="N1962" s="70">
        <v>16451.729016830308</v>
      </c>
      <c r="O1962" s="70">
        <v>17021.249802543029</v>
      </c>
      <c r="P1962" s="70">
        <v>17750.99599934071</v>
      </c>
      <c r="Q1962" s="70">
        <v>18657.988691612718</v>
      </c>
      <c r="R1962" s="70">
        <v>19479.416030902026</v>
      </c>
      <c r="S1962" s="70">
        <v>19871.717440811601</v>
      </c>
      <c r="T1962" s="265">
        <v>20334.101669658201</v>
      </c>
      <c r="U1962" s="70">
        <v>16553.673202532864</v>
      </c>
      <c r="V1962" s="70">
        <v>17232.849889275993</v>
      </c>
      <c r="W1962" s="70">
        <v>18083.030527898038</v>
      </c>
      <c r="X1962" s="70">
        <v>19124.766642731611</v>
      </c>
      <c r="Y1962" s="70">
        <v>20090.469316594186</v>
      </c>
      <c r="Z1962" s="70">
        <v>20622.075947743691</v>
      </c>
      <c r="AA1962" s="70">
        <v>21232.679251402536</v>
      </c>
      <c r="BJ1962" s="275"/>
    </row>
    <row r="1963" spans="1:62" x14ac:dyDescent="0.25">
      <c r="A1963" t="str">
        <f t="shared" si="40"/>
        <v>86. Menselijke gezondheidszorg</v>
      </c>
      <c r="B1963" s="275">
        <v>86</v>
      </c>
      <c r="C1963" s="5" t="s">
        <v>13</v>
      </c>
      <c r="D1963" s="70">
        <v>14953</v>
      </c>
      <c r="E1963" s="70">
        <v>14612</v>
      </c>
      <c r="F1963" s="70">
        <v>14530</v>
      </c>
      <c r="G1963" s="70">
        <v>14619</v>
      </c>
      <c r="H1963" s="70">
        <v>14977</v>
      </c>
      <c r="I1963" s="70">
        <v>15438</v>
      </c>
      <c r="J1963" s="70">
        <v>16001</v>
      </c>
      <c r="K1963" s="69">
        <v>16255</v>
      </c>
      <c r="L1963" s="69">
        <v>16400</v>
      </c>
      <c r="M1963" s="265">
        <v>16186.648700650609</v>
      </c>
      <c r="N1963" s="70">
        <v>15995.691537629908</v>
      </c>
      <c r="O1963" s="70">
        <v>15857.012584866105</v>
      </c>
      <c r="P1963" s="70">
        <v>15887.044285338168</v>
      </c>
      <c r="Q1963" s="70">
        <v>16024.875282276729</v>
      </c>
      <c r="R1963" s="70">
        <v>16368.457863236606</v>
      </c>
      <c r="S1963" s="70">
        <v>16914.981757507943</v>
      </c>
      <c r="T1963" s="265">
        <v>17500.539281036152</v>
      </c>
      <c r="U1963" s="70">
        <v>16094.809858074208</v>
      </c>
      <c r="V1963" s="70">
        <v>16054.139427912727</v>
      </c>
      <c r="W1963" s="70">
        <v>16184.213371492409</v>
      </c>
      <c r="X1963" s="70">
        <v>16425.779076079511</v>
      </c>
      <c r="Y1963" s="70">
        <v>16881.92294572046</v>
      </c>
      <c r="Z1963" s="70">
        <v>17553.693559552819</v>
      </c>
      <c r="AA1963" s="70">
        <v>18273.899841627845</v>
      </c>
      <c r="BJ1963" s="275"/>
    </row>
    <row r="1964" spans="1:62" x14ac:dyDescent="0.25">
      <c r="A1964" t="str">
        <f t="shared" si="40"/>
        <v>86. Menselijke gezondheidszorg</v>
      </c>
      <c r="B1964" s="275">
        <v>86</v>
      </c>
      <c r="C1964" s="5" t="s">
        <v>14</v>
      </c>
      <c r="D1964" s="70">
        <v>17518</v>
      </c>
      <c r="E1964" s="70">
        <v>17126</v>
      </c>
      <c r="F1964" s="70">
        <v>16852</v>
      </c>
      <c r="G1964" s="70">
        <v>16330</v>
      </c>
      <c r="H1964" s="70">
        <v>15950</v>
      </c>
      <c r="I1964" s="70">
        <v>15627</v>
      </c>
      <c r="J1964" s="70">
        <v>15491</v>
      </c>
      <c r="K1964" s="69">
        <v>15237</v>
      </c>
      <c r="L1964" s="69">
        <v>15451</v>
      </c>
      <c r="M1964" s="265">
        <v>15818.610344159453</v>
      </c>
      <c r="N1964" s="70">
        <v>16212.081827095286</v>
      </c>
      <c r="O1964" s="70">
        <v>16721.293488818406</v>
      </c>
      <c r="P1964" s="70">
        <v>16875.766889529317</v>
      </c>
      <c r="Q1964" s="70">
        <v>16861.796139441703</v>
      </c>
      <c r="R1964" s="70">
        <v>16642.437229946921</v>
      </c>
      <c r="S1964" s="70">
        <v>16446.103037616362</v>
      </c>
      <c r="T1964" s="265">
        <v>16303.519121132544</v>
      </c>
      <c r="U1964" s="70">
        <v>16312.541023737518</v>
      </c>
      <c r="V1964" s="70">
        <v>16929.164661239167</v>
      </c>
      <c r="W1964" s="70">
        <v>17191.4301516593</v>
      </c>
      <c r="X1964" s="70">
        <v>17283.637677897088</v>
      </c>
      <c r="Y1964" s="70">
        <v>17164.496820190896</v>
      </c>
      <c r="Z1964" s="70">
        <v>17067.109921239458</v>
      </c>
      <c r="AA1964" s="70">
        <v>17023.982558553536</v>
      </c>
      <c r="BJ1964" s="275"/>
    </row>
    <row r="1965" spans="1:62" x14ac:dyDescent="0.25">
      <c r="A1965" t="str">
        <f t="shared" si="40"/>
        <v>86. Menselijke gezondheidszorg</v>
      </c>
      <c r="B1965" s="275">
        <v>86</v>
      </c>
      <c r="C1965" s="5" t="s">
        <v>15</v>
      </c>
      <c r="D1965" s="70">
        <v>18986</v>
      </c>
      <c r="E1965" s="70">
        <v>19139</v>
      </c>
      <c r="F1965" s="70">
        <v>18991</v>
      </c>
      <c r="G1965" s="70">
        <v>18789</v>
      </c>
      <c r="H1965" s="70">
        <v>18274</v>
      </c>
      <c r="I1965" s="70">
        <v>17865</v>
      </c>
      <c r="J1965" s="70">
        <v>17458</v>
      </c>
      <c r="K1965" s="69">
        <v>17275</v>
      </c>
      <c r="L1965" s="69">
        <v>17103</v>
      </c>
      <c r="M1965" s="265">
        <v>16750.940044255374</v>
      </c>
      <c r="N1965" s="70">
        <v>16373.467568708274</v>
      </c>
      <c r="O1965" s="70">
        <v>16014.468809741866</v>
      </c>
      <c r="P1965" s="70">
        <v>15785.915342782017</v>
      </c>
      <c r="Q1965" s="70">
        <v>15798.847369583107</v>
      </c>
      <c r="R1965" s="70">
        <v>16176.193746309151</v>
      </c>
      <c r="S1965" s="70">
        <v>16578.533081299272</v>
      </c>
      <c r="T1965" s="265">
        <v>17098.16397212712</v>
      </c>
      <c r="U1965" s="70">
        <v>16474.926802367645</v>
      </c>
      <c r="V1965" s="70">
        <v>16213.553073731537</v>
      </c>
      <c r="W1965" s="70">
        <v>16081.192799826182</v>
      </c>
      <c r="X1965" s="70">
        <v>16194.096489255324</v>
      </c>
      <c r="Y1965" s="70">
        <v>16683.627661319457</v>
      </c>
      <c r="Z1965" s="70">
        <v>17204.540539741676</v>
      </c>
      <c r="AA1965" s="70">
        <v>17853.743298125475</v>
      </c>
      <c r="BJ1965" s="275"/>
    </row>
    <row r="1966" spans="1:62" x14ac:dyDescent="0.25">
      <c r="A1966" t="str">
        <f t="shared" si="40"/>
        <v>86. Menselijke gezondheidszorg</v>
      </c>
      <c r="B1966" s="275">
        <v>86</v>
      </c>
      <c r="C1966" s="5" t="s">
        <v>16</v>
      </c>
      <c r="D1966" s="70">
        <v>15037</v>
      </c>
      <c r="E1966" s="70">
        <v>16119</v>
      </c>
      <c r="F1966" s="70">
        <v>17206</v>
      </c>
      <c r="G1966" s="70">
        <v>17704</v>
      </c>
      <c r="H1966" s="70">
        <v>18150</v>
      </c>
      <c r="I1966" s="70">
        <v>18497</v>
      </c>
      <c r="J1966" s="70">
        <v>18760</v>
      </c>
      <c r="K1966" s="69">
        <v>18563</v>
      </c>
      <c r="L1966" s="69">
        <v>18694</v>
      </c>
      <c r="M1966" s="265">
        <v>18205.822912670497</v>
      </c>
      <c r="N1966" s="70">
        <v>17766.791726528678</v>
      </c>
      <c r="O1966" s="70">
        <v>17347.783548552728</v>
      </c>
      <c r="P1966" s="70">
        <v>17159.826165184193</v>
      </c>
      <c r="Q1966" s="70">
        <v>16836.046885315143</v>
      </c>
      <c r="R1966" s="70">
        <v>16487.181386368928</v>
      </c>
      <c r="S1966" s="70">
        <v>16111.92545025041</v>
      </c>
      <c r="T1966" s="265">
        <v>15751.869017212197</v>
      </c>
      <c r="U1966" s="70">
        <v>17876.884781991423</v>
      </c>
      <c r="V1966" s="70">
        <v>17563.442947602849</v>
      </c>
      <c r="W1966" s="70">
        <v>17480.802790444784</v>
      </c>
      <c r="X1966" s="70">
        <v>17257.244239433046</v>
      </c>
      <c r="Y1966" s="70">
        <v>17004.370728285605</v>
      </c>
      <c r="Z1966" s="70">
        <v>16720.313746866475</v>
      </c>
      <c r="AA1966" s="70">
        <v>16447.954666796639</v>
      </c>
      <c r="BJ1966" s="275"/>
    </row>
    <row r="1967" spans="1:62" x14ac:dyDescent="0.25">
      <c r="A1967" t="str">
        <f t="shared" si="40"/>
        <v>86. Menselijke gezondheidszorg</v>
      </c>
      <c r="B1967" s="275">
        <v>86</v>
      </c>
      <c r="C1967" s="5" t="s">
        <v>17</v>
      </c>
      <c r="D1967" s="70">
        <v>4096</v>
      </c>
      <c r="E1967" s="70">
        <v>4684</v>
      </c>
      <c r="F1967" s="70">
        <v>5391</v>
      </c>
      <c r="G1967" s="70">
        <v>6660</v>
      </c>
      <c r="H1967" s="70">
        <v>7115</v>
      </c>
      <c r="I1967" s="70">
        <v>8424</v>
      </c>
      <c r="J1967" s="70">
        <v>9576</v>
      </c>
      <c r="K1967" s="69">
        <v>10268</v>
      </c>
      <c r="L1967" s="69">
        <v>10893</v>
      </c>
      <c r="M1967" s="265">
        <v>11385.120022501436</v>
      </c>
      <c r="N1967" s="70">
        <v>11577.736552231532</v>
      </c>
      <c r="O1967" s="70">
        <v>11322.671775344808</v>
      </c>
      <c r="P1967" s="70">
        <v>10953.34882377971</v>
      </c>
      <c r="Q1967" s="70">
        <v>10737.551540504595</v>
      </c>
      <c r="R1967" s="70">
        <v>10465.032740069335</v>
      </c>
      <c r="S1967" s="70">
        <v>10221.131303190659</v>
      </c>
      <c r="T1967" s="265">
        <v>9975.1877833615254</v>
      </c>
      <c r="U1967" s="70">
        <v>11649.478733487285</v>
      </c>
      <c r="V1967" s="70">
        <v>11463.429848782744</v>
      </c>
      <c r="W1967" s="70">
        <v>11158.232539204058</v>
      </c>
      <c r="X1967" s="70">
        <v>11006.179225457761</v>
      </c>
      <c r="Y1967" s="70">
        <v>10793.312223938407</v>
      </c>
      <c r="Z1967" s="70">
        <v>10607.082484645553</v>
      </c>
      <c r="AA1967" s="70">
        <v>10415.998017392847</v>
      </c>
      <c r="BJ1967" s="275"/>
    </row>
    <row r="1968" spans="1:62" x14ac:dyDescent="0.25">
      <c r="A1968" t="str">
        <f t="shared" si="40"/>
        <v>86. Menselijke gezondheidszorg</v>
      </c>
      <c r="B1968" s="275">
        <v>86</v>
      </c>
      <c r="C1968" s="5" t="s">
        <v>156</v>
      </c>
      <c r="D1968" s="70">
        <v>236</v>
      </c>
      <c r="E1968" s="70">
        <v>266</v>
      </c>
      <c r="F1968" s="70">
        <v>303</v>
      </c>
      <c r="G1968" s="70">
        <v>315</v>
      </c>
      <c r="H1968" s="70">
        <v>397</v>
      </c>
      <c r="I1968" s="70">
        <v>421</v>
      </c>
      <c r="J1968" s="70">
        <v>449</v>
      </c>
      <c r="K1968" s="69">
        <v>509</v>
      </c>
      <c r="L1968" s="69">
        <v>588</v>
      </c>
      <c r="M1968" s="265">
        <v>681.69231564796803</v>
      </c>
      <c r="N1968" s="70">
        <v>794.72194220782251</v>
      </c>
      <c r="O1968" s="70">
        <v>2018.3466245630661</v>
      </c>
      <c r="P1968" s="70">
        <v>2164.3489853914793</v>
      </c>
      <c r="Q1968" s="70">
        <v>2249.0256638599672</v>
      </c>
      <c r="R1968" s="70">
        <v>2290.5480086313555</v>
      </c>
      <c r="S1968" s="70">
        <v>2309.7510612098804</v>
      </c>
      <c r="T1968" s="265">
        <v>3198.7853084080025</v>
      </c>
      <c r="U1968" s="70">
        <v>799.64648729213877</v>
      </c>
      <c r="V1968" s="70">
        <v>2043.4377504068873</v>
      </c>
      <c r="W1968" s="70">
        <v>2204.8333951127524</v>
      </c>
      <c r="X1968" s="70">
        <v>2305.2908706162707</v>
      </c>
      <c r="Y1968" s="70">
        <v>2362.4006188168682</v>
      </c>
      <c r="Z1968" s="70">
        <v>2396.9675467922889</v>
      </c>
      <c r="AA1968" s="70">
        <v>3340.1417751772028</v>
      </c>
      <c r="BJ1968" s="275"/>
    </row>
    <row r="1969" spans="1:62" x14ac:dyDescent="0.25">
      <c r="A1969" t="str">
        <f t="shared" si="40"/>
        <v>86. Menselijke gezondheidszorg</v>
      </c>
      <c r="B1969" s="275">
        <v>86</v>
      </c>
      <c r="C1969" s="5" t="s">
        <v>6</v>
      </c>
      <c r="D1969" s="70">
        <v>19369</v>
      </c>
      <c r="E1969" s="70">
        <v>21069</v>
      </c>
      <c r="F1969" s="70">
        <v>22900</v>
      </c>
      <c r="G1969" s="70">
        <v>24679</v>
      </c>
      <c r="H1969" s="70">
        <v>25662</v>
      </c>
      <c r="I1969" s="70">
        <v>27342</v>
      </c>
      <c r="J1969" s="70">
        <v>28785</v>
      </c>
      <c r="K1969" s="69">
        <v>29340</v>
      </c>
      <c r="L1969" s="69">
        <v>30175</v>
      </c>
      <c r="M1969" s="265">
        <v>30272.635250819902</v>
      </c>
      <c r="N1969" s="70">
        <v>30139.250220968035</v>
      </c>
      <c r="O1969" s="70">
        <v>30688.801948460601</v>
      </c>
      <c r="P1969" s="70">
        <v>30277.523974355383</v>
      </c>
      <c r="Q1969" s="70">
        <v>29822.624089679706</v>
      </c>
      <c r="R1969" s="70">
        <v>29242.762135069617</v>
      </c>
      <c r="S1969" s="70">
        <v>28642.807814650951</v>
      </c>
      <c r="T1969" s="265">
        <v>28925.842108981724</v>
      </c>
      <c r="U1969" s="70">
        <v>30326.010002770847</v>
      </c>
      <c r="V1969" s="70">
        <v>31070.31054679248</v>
      </c>
      <c r="W1969" s="70">
        <v>30843.868724761596</v>
      </c>
      <c r="X1969" s="70">
        <v>30568.71433550708</v>
      </c>
      <c r="Y1969" s="70">
        <v>30160.083571040879</v>
      </c>
      <c r="Z1969" s="70">
        <v>29724.36377830432</v>
      </c>
      <c r="AA1969" s="70">
        <v>30204.094459366686</v>
      </c>
      <c r="BJ1969" s="275"/>
    </row>
    <row r="1970" spans="1:62" x14ac:dyDescent="0.25">
      <c r="A1970" t="str">
        <f t="shared" si="40"/>
        <v>86. Menselijke gezondheidszorg</v>
      </c>
      <c r="B1970" s="275">
        <v>86</v>
      </c>
      <c r="C1970" s="5" t="s">
        <v>157</v>
      </c>
      <c r="D1970" s="267">
        <v>1.0127626312234044</v>
      </c>
      <c r="E1970" s="266"/>
      <c r="F1970" s="266"/>
      <c r="G1970" s="266"/>
      <c r="H1970" s="266"/>
      <c r="I1970" s="266"/>
      <c r="J1970" s="266"/>
      <c r="K1970" s="334"/>
      <c r="L1970" s="334"/>
      <c r="M1970" s="269"/>
      <c r="N1970" s="266"/>
      <c r="O1970" s="266"/>
      <c r="P1970" s="266"/>
      <c r="Q1970" s="266"/>
      <c r="R1970" s="266"/>
      <c r="S1970" s="266"/>
      <c r="T1970" s="269"/>
      <c r="U1970" s="266"/>
      <c r="V1970" s="266"/>
      <c r="W1970" s="266"/>
      <c r="X1970" s="266"/>
      <c r="Y1970" s="266"/>
      <c r="Z1970" s="266"/>
      <c r="AA1970" s="266"/>
      <c r="BJ1970" s="275"/>
    </row>
    <row r="1971" spans="1:62" x14ac:dyDescent="0.25">
      <c r="A1971" t="str">
        <f t="shared" si="40"/>
        <v>86. Menselijke gezondheidszorg</v>
      </c>
      <c r="B1971" s="275">
        <v>86</v>
      </c>
      <c r="C1971" s="5" t="s">
        <v>158</v>
      </c>
      <c r="D1971" s="266"/>
      <c r="E1971" s="267">
        <v>-1.7705737417047507E-3</v>
      </c>
      <c r="F1971" s="267">
        <v>-3.0189237535834801E-3</v>
      </c>
      <c r="G1971" s="267">
        <v>4.3759425087008808E-4</v>
      </c>
      <c r="H1971" s="267">
        <v>2.3910644334632636E-3</v>
      </c>
      <c r="I1971" s="267">
        <v>-4.2551971071109751E-3</v>
      </c>
      <c r="J1971" s="267">
        <v>-1.9851619554833722E-4</v>
      </c>
      <c r="K1971" s="333">
        <v>1.8514754277073608E-3</v>
      </c>
      <c r="L1971" s="333">
        <v>-2.2642080938117815E-4</v>
      </c>
      <c r="M1971" s="268">
        <v>2.9765367815004495E-4</v>
      </c>
      <c r="N1971" s="267">
        <v>-4.949740802155933E-4</v>
      </c>
      <c r="O1971" s="267">
        <v>-4.9497408021637046E-4</v>
      </c>
      <c r="P1971" s="267">
        <v>-4.9497408021526024E-4</v>
      </c>
      <c r="Q1971" s="267">
        <v>-4.9497408021625944E-4</v>
      </c>
      <c r="R1971" s="267">
        <v>-4.9497408021592637E-4</v>
      </c>
      <c r="S1971" s="267">
        <v>-4.9497408021603739E-4</v>
      </c>
      <c r="T1971" s="268">
        <v>-4.9497408021625944E-4</v>
      </c>
      <c r="U1971" s="267">
        <v>-3.6358652626388155E-3</v>
      </c>
      <c r="V1971" s="267">
        <v>-3.6358652626391486E-3</v>
      </c>
      <c r="W1971" s="267">
        <v>-3.6358652626394816E-3</v>
      </c>
      <c r="X1971" s="267">
        <v>-3.6358652626388155E-3</v>
      </c>
      <c r="Y1971" s="267">
        <v>-3.6358652626388155E-3</v>
      </c>
      <c r="Z1971" s="267">
        <v>-3.6358652626389265E-3</v>
      </c>
      <c r="AA1971" s="267">
        <v>-3.6358652626395926E-3</v>
      </c>
      <c r="BJ1971" s="275"/>
    </row>
    <row r="1972" spans="1:62" x14ac:dyDescent="0.25">
      <c r="A1972" t="str">
        <f t="shared" si="40"/>
        <v>86. Menselijke gezondheidszorg</v>
      </c>
      <c r="B1972" s="275">
        <v>86</v>
      </c>
      <c r="C1972" s="5" t="s">
        <v>159</v>
      </c>
      <c r="D1972" s="270"/>
      <c r="E1972" s="70">
        <v>63.059328385939658</v>
      </c>
      <c r="F1972" s="70">
        <v>71.747474938562391</v>
      </c>
      <c r="G1972" s="70">
        <v>82.193305363945541</v>
      </c>
      <c r="H1972" s="70">
        <v>66.320323345711827</v>
      </c>
      <c r="I1972" s="70">
        <v>69.384089882523696</v>
      </c>
      <c r="J1972" s="70">
        <v>64.902715128996263</v>
      </c>
      <c r="K1972" s="69">
        <v>70.710304674465661</v>
      </c>
      <c r="L1972" s="69">
        <v>66.563538758131102</v>
      </c>
      <c r="M1972" s="265">
        <v>76.620391851130066</v>
      </c>
      <c r="N1972" s="70">
        <v>74.104388587241104</v>
      </c>
      <c r="O1972" s="70">
        <v>77.81382702159658</v>
      </c>
      <c r="P1972" s="70">
        <v>78.868129502732458</v>
      </c>
      <c r="Q1972" s="70">
        <v>82.669272769936796</v>
      </c>
      <c r="R1972" s="70">
        <v>85.928549469241716</v>
      </c>
      <c r="S1972" s="70">
        <v>88.610528364250825</v>
      </c>
      <c r="T1972" s="265">
        <v>90.762725097679549</v>
      </c>
      <c r="U1972" s="70">
        <v>73.684579365237354</v>
      </c>
      <c r="V1972" s="70">
        <v>77.85245017654924</v>
      </c>
      <c r="W1972" s="70">
        <v>79.39622992077868</v>
      </c>
      <c r="X1972" s="70">
        <v>83.73852115001398</v>
      </c>
      <c r="Y1972" s="70">
        <v>87.579302102393825</v>
      </c>
      <c r="Z1972" s="70">
        <v>90.872432882698845</v>
      </c>
      <c r="AA1972" s="70">
        <v>93.656340833351052</v>
      </c>
      <c r="BJ1972" s="275"/>
    </row>
    <row r="1973" spans="1:62" x14ac:dyDescent="0.25">
      <c r="A1973" t="str">
        <f t="shared" si="40"/>
        <v>86. Menselijke gezondheidszorg</v>
      </c>
      <c r="B1973" s="275">
        <v>86</v>
      </c>
      <c r="C1973" s="5" t="s">
        <v>160</v>
      </c>
      <c r="D1973" s="270"/>
      <c r="E1973" s="70">
        <v>1748.8912624528723</v>
      </c>
      <c r="F1973" s="70">
        <v>1745.2858594137836</v>
      </c>
      <c r="G1973" s="70">
        <v>1789.2031539694347</v>
      </c>
      <c r="H1973" s="70">
        <v>1762.8581865254594</v>
      </c>
      <c r="I1973" s="70">
        <v>1673.0691998972998</v>
      </c>
      <c r="J1973" s="70">
        <v>1744.4029879870959</v>
      </c>
      <c r="K1973" s="69">
        <v>1643.241146410224</v>
      </c>
      <c r="L1973" s="69">
        <v>1658.9358572048943</v>
      </c>
      <c r="M1973" s="265">
        <v>1592.3349666228062</v>
      </c>
      <c r="N1973" s="70">
        <v>1802.4290571822421</v>
      </c>
      <c r="O1973" s="70">
        <v>1892.6531282173789</v>
      </c>
      <c r="P1973" s="70">
        <v>1918.2967569320515</v>
      </c>
      <c r="Q1973" s="70">
        <v>2010.7513497832638</v>
      </c>
      <c r="R1973" s="70">
        <v>2090.0262097506775</v>
      </c>
      <c r="S1973" s="70">
        <v>2155.2595486024361</v>
      </c>
      <c r="T1973" s="265">
        <v>2207.6070816306278</v>
      </c>
      <c r="U1973" s="70">
        <v>1778.9654443001014</v>
      </c>
      <c r="V1973" s="70">
        <v>1879.5902726360118</v>
      </c>
      <c r="W1973" s="70">
        <v>1916.8617186054807</v>
      </c>
      <c r="X1973" s="70">
        <v>2021.6975758831245</v>
      </c>
      <c r="Y1973" s="70">
        <v>2114.4254797711556</v>
      </c>
      <c r="Z1973" s="70">
        <v>2193.93147562797</v>
      </c>
      <c r="AA1973" s="70">
        <v>2261.1433140748459</v>
      </c>
      <c r="BJ1973" s="275"/>
    </row>
    <row r="1974" spans="1:62" x14ac:dyDescent="0.25">
      <c r="A1974" t="str">
        <f t="shared" si="40"/>
        <v>86. Menselijke gezondheidszorg</v>
      </c>
      <c r="B1974" s="275">
        <v>86</v>
      </c>
      <c r="C1974" s="5" t="s">
        <v>161</v>
      </c>
      <c r="D1974" s="270"/>
      <c r="E1974" s="70">
        <v>2940.0230686800173</v>
      </c>
      <c r="F1974" s="70">
        <v>2993.8856728948244</v>
      </c>
      <c r="G1974" s="70">
        <v>3150.8112411727975</v>
      </c>
      <c r="H1974" s="70">
        <v>3270.6700292390092</v>
      </c>
      <c r="I1974" s="70">
        <v>3249.7163633707669</v>
      </c>
      <c r="J1974" s="70">
        <v>3444.3525713101239</v>
      </c>
      <c r="K1974" s="69">
        <v>3527.9534453633823</v>
      </c>
      <c r="L1974" s="69">
        <v>3528.4887061972663</v>
      </c>
      <c r="M1974" s="265">
        <v>3535.7403399232453</v>
      </c>
      <c r="N1974" s="70">
        <v>3477.5976535156256</v>
      </c>
      <c r="O1974" s="70">
        <v>3651.6755271895681</v>
      </c>
      <c r="P1974" s="70">
        <v>3701.1522168214992</v>
      </c>
      <c r="Q1974" s="70">
        <v>3879.5336481876502</v>
      </c>
      <c r="R1974" s="70">
        <v>4032.486168513994</v>
      </c>
      <c r="S1974" s="70">
        <v>4158.3470478744885</v>
      </c>
      <c r="T1974" s="265">
        <v>4259.3461176025148</v>
      </c>
      <c r="U1974" s="70">
        <v>3418.2895571838922</v>
      </c>
      <c r="V1974" s="70">
        <v>3611.6405865679326</v>
      </c>
      <c r="W1974" s="70">
        <v>3683.257826209539</v>
      </c>
      <c r="X1974" s="70">
        <v>3884.7003653542979</v>
      </c>
      <c r="Y1974" s="70">
        <v>4062.8774213143229</v>
      </c>
      <c r="Z1974" s="70">
        <v>4215.6485255769903</v>
      </c>
      <c r="AA1974" s="70">
        <v>4344.7963548494508</v>
      </c>
      <c r="BJ1974" s="275"/>
    </row>
    <row r="1975" spans="1:62" x14ac:dyDescent="0.25">
      <c r="A1975" t="str">
        <f t="shared" si="40"/>
        <v>86. Menselijke gezondheidszorg</v>
      </c>
      <c r="B1975" s="275">
        <v>86</v>
      </c>
      <c r="C1975" s="5" t="s">
        <v>162</v>
      </c>
      <c r="D1975" s="270"/>
      <c r="E1975" s="70">
        <v>1927.6916181543397</v>
      </c>
      <c r="F1975" s="70">
        <v>1905.7785518766939</v>
      </c>
      <c r="G1975" s="70">
        <v>1960.6967174929375</v>
      </c>
      <c r="H1975" s="70">
        <v>2017.7267504687725</v>
      </c>
      <c r="I1975" s="70">
        <v>1976.0715612361646</v>
      </c>
      <c r="J1975" s="70">
        <v>2120.5854623809496</v>
      </c>
      <c r="K1975" s="69">
        <v>2226.5305338702183</v>
      </c>
      <c r="L1975" s="69">
        <v>2256.6362140045126</v>
      </c>
      <c r="M1975" s="265">
        <v>2368.7209670935831</v>
      </c>
      <c r="N1975" s="70">
        <v>2457.9880287482051</v>
      </c>
      <c r="O1975" s="70">
        <v>2507.4901374196743</v>
      </c>
      <c r="P1975" s="70">
        <v>2565.835567148386</v>
      </c>
      <c r="Q1975" s="70">
        <v>2611.3784355484295</v>
      </c>
      <c r="R1975" s="70">
        <v>2644.7904260192718</v>
      </c>
      <c r="S1975" s="70">
        <v>2688.5489985911227</v>
      </c>
      <c r="T1975" s="265">
        <v>2786.2337033313975</v>
      </c>
      <c r="U1975" s="70">
        <v>2398.4809217398097</v>
      </c>
      <c r="V1975" s="70">
        <v>2461.9462566003131</v>
      </c>
      <c r="W1975" s="70">
        <v>2534.842531520444</v>
      </c>
      <c r="X1975" s="70">
        <v>2595.8213956344084</v>
      </c>
      <c r="Y1975" s="70">
        <v>2645.3253158947441</v>
      </c>
      <c r="Z1975" s="70">
        <v>2705.7558725880222</v>
      </c>
      <c r="AA1975" s="70">
        <v>2821.4413372084059</v>
      </c>
      <c r="BJ1975" s="275"/>
    </row>
    <row r="1976" spans="1:62" x14ac:dyDescent="0.25">
      <c r="A1976" t="str">
        <f t="shared" si="40"/>
        <v>86. Menselijke gezondheidszorg</v>
      </c>
      <c r="B1976" s="275">
        <v>86</v>
      </c>
      <c r="C1976" s="5" t="s">
        <v>163</v>
      </c>
      <c r="D1976" s="270"/>
      <c r="E1976" s="70">
        <v>1389.3564565200272</v>
      </c>
      <c r="F1976" s="70">
        <v>1415.4690924131394</v>
      </c>
      <c r="G1976" s="70">
        <v>1505.4188155676302</v>
      </c>
      <c r="H1976" s="70">
        <v>1527.097076531516</v>
      </c>
      <c r="I1976" s="70">
        <v>1401.5461705501134</v>
      </c>
      <c r="J1976" s="70">
        <v>1457.3389311792996</v>
      </c>
      <c r="K1976" s="69">
        <v>1486.0855508069769</v>
      </c>
      <c r="L1976" s="69">
        <v>1456.62628463851</v>
      </c>
      <c r="M1976" s="265">
        <v>1491.9259710168944</v>
      </c>
      <c r="N1976" s="70">
        <v>1511.2949545611352</v>
      </c>
      <c r="O1976" s="70">
        <v>1561.7553467899149</v>
      </c>
      <c r="P1976" s="70">
        <v>1615.8197026570233</v>
      </c>
      <c r="Q1976" s="70">
        <v>1685.0941858120884</v>
      </c>
      <c r="R1976" s="70">
        <v>1771.1946002552265</v>
      </c>
      <c r="S1976" s="70">
        <v>1849.1723336486027</v>
      </c>
      <c r="T1976" s="265">
        <v>1886.4133326860078</v>
      </c>
      <c r="U1976" s="70">
        <v>1461.2914240607947</v>
      </c>
      <c r="V1976" s="70">
        <v>1519.4395769747396</v>
      </c>
      <c r="W1976" s="70">
        <v>1581.7802988779658</v>
      </c>
      <c r="X1976" s="70">
        <v>1659.8172453668292</v>
      </c>
      <c r="Y1976" s="70">
        <v>1755.436813439482</v>
      </c>
      <c r="Z1976" s="70">
        <v>1844.0773734109439</v>
      </c>
      <c r="AA1976" s="70">
        <v>1892.8728368025343</v>
      </c>
      <c r="BJ1976" s="275"/>
    </row>
    <row r="1977" spans="1:62" x14ac:dyDescent="0.25">
      <c r="A1977" t="str">
        <f t="shared" si="40"/>
        <v>86. Menselijke gezondheidszorg</v>
      </c>
      <c r="B1977" s="275">
        <v>86</v>
      </c>
      <c r="C1977" s="5" t="s">
        <v>164</v>
      </c>
      <c r="D1977" s="270"/>
      <c r="E1977" s="70">
        <v>1044.7805370942376</v>
      </c>
      <c r="F1977" s="70">
        <v>1002.7136477138351</v>
      </c>
      <c r="G1977" s="70">
        <v>1047.3097999035076</v>
      </c>
      <c r="H1977" s="70">
        <v>1082.2826233239944</v>
      </c>
      <c r="I1977" s="70">
        <v>1009.2452361064545</v>
      </c>
      <c r="J1977" s="70">
        <v>1102.9373794340663</v>
      </c>
      <c r="K1977" s="69">
        <v>1175.9617169952273</v>
      </c>
      <c r="L1977" s="69">
        <v>1160.8527392170552</v>
      </c>
      <c r="M1977" s="265">
        <v>1179.8027528880193</v>
      </c>
      <c r="N1977" s="70">
        <v>1151.6244456724432</v>
      </c>
      <c r="O1977" s="70">
        <v>1138.0384995585785</v>
      </c>
      <c r="P1977" s="70">
        <v>1128.1719685022551</v>
      </c>
      <c r="Q1977" s="70">
        <v>1130.3086208166465</v>
      </c>
      <c r="R1977" s="70">
        <v>1140.1148227291867</v>
      </c>
      <c r="S1977" s="70">
        <v>1164.5595429833977</v>
      </c>
      <c r="T1977" s="265">
        <v>1203.4428404729895</v>
      </c>
      <c r="U1977" s="70">
        <v>1100.7839434955874</v>
      </c>
      <c r="V1977" s="70">
        <v>1094.5383811703023</v>
      </c>
      <c r="W1977" s="70">
        <v>1091.7725611834198</v>
      </c>
      <c r="X1977" s="70">
        <v>1100.6183272964563</v>
      </c>
      <c r="Y1977" s="70">
        <v>1117.0461656851396</v>
      </c>
      <c r="Z1977" s="70">
        <v>1148.0665366656062</v>
      </c>
      <c r="AA1977" s="70">
        <v>1193.7507495681155</v>
      </c>
      <c r="BJ1977" s="275"/>
    </row>
    <row r="1978" spans="1:62" x14ac:dyDescent="0.25">
      <c r="A1978" t="str">
        <f t="shared" si="40"/>
        <v>86. Menselijke gezondheidszorg</v>
      </c>
      <c r="B1978" s="275">
        <v>86</v>
      </c>
      <c r="C1978" s="5" t="s">
        <v>165</v>
      </c>
      <c r="D1978" s="270"/>
      <c r="E1978" s="70">
        <v>963.93915860697427</v>
      </c>
      <c r="F1978" s="70">
        <v>920.98986548872392</v>
      </c>
      <c r="G1978" s="70">
        <v>964.50412948859298</v>
      </c>
      <c r="H1978" s="70">
        <v>966.52824988501754</v>
      </c>
      <c r="I1978" s="70">
        <v>838.02921266948397</v>
      </c>
      <c r="J1978" s="70">
        <v>884.45221695521036</v>
      </c>
      <c r="K1978" s="69">
        <v>908.51135034740219</v>
      </c>
      <c r="L1978" s="69">
        <v>861.95393237609051</v>
      </c>
      <c r="M1978" s="265">
        <v>882.15734293486719</v>
      </c>
      <c r="N1978" s="70">
        <v>890.60736946779457</v>
      </c>
      <c r="O1978" s="70">
        <v>912.76030166308442</v>
      </c>
      <c r="P1978" s="70">
        <v>941.42954938352557</v>
      </c>
      <c r="Q1978" s="70">
        <v>950.12659331257191</v>
      </c>
      <c r="R1978" s="70">
        <v>949.34002276596721</v>
      </c>
      <c r="S1978" s="70">
        <v>936.98984426709342</v>
      </c>
      <c r="T1978" s="265">
        <v>925.93598588359009</v>
      </c>
      <c r="U1978" s="70">
        <v>840.92283571963537</v>
      </c>
      <c r="V1978" s="70">
        <v>867.18036268836715</v>
      </c>
      <c r="W1978" s="70">
        <v>899.96029003584135</v>
      </c>
      <c r="X1978" s="70">
        <v>913.90241485700858</v>
      </c>
      <c r="Y1978" s="70">
        <v>918.80419906886902</v>
      </c>
      <c r="Z1978" s="70">
        <v>912.47062957492278</v>
      </c>
      <c r="AA1978" s="70">
        <v>907.29350810555161</v>
      </c>
      <c r="BJ1978" s="275"/>
    </row>
    <row r="1979" spans="1:62" x14ac:dyDescent="0.25">
      <c r="A1979" t="str">
        <f t="shared" si="40"/>
        <v>86. Menselijke gezondheidszorg</v>
      </c>
      <c r="B1979" s="275">
        <v>86</v>
      </c>
      <c r="C1979" s="5" t="s">
        <v>166</v>
      </c>
      <c r="D1979" s="266"/>
      <c r="E1979" s="70">
        <v>800.1418635227833</v>
      </c>
      <c r="F1979" s="70">
        <v>782.69769144028442</v>
      </c>
      <c r="G1979" s="70">
        <v>842.28790078463635</v>
      </c>
      <c r="H1979" s="70">
        <v>870.03255795036102</v>
      </c>
      <c r="I1979" s="70">
        <v>724.73148266667124</v>
      </c>
      <c r="J1979" s="70">
        <v>780.9834908722878</v>
      </c>
      <c r="K1979" s="69">
        <v>798.97989753984473</v>
      </c>
      <c r="L1979" s="69">
        <v>754.70909276210386</v>
      </c>
      <c r="M1979" s="265">
        <v>756.15801374665818</v>
      </c>
      <c r="N1979" s="70">
        <v>727.31547526662155</v>
      </c>
      <c r="O1979" s="70">
        <v>710.92585341689312</v>
      </c>
      <c r="P1979" s="70">
        <v>695.33834893609094</v>
      </c>
      <c r="Q1979" s="70">
        <v>685.41469850173758</v>
      </c>
      <c r="R1979" s="70">
        <v>685.97619912165703</v>
      </c>
      <c r="S1979" s="70">
        <v>702.36034583840978</v>
      </c>
      <c r="T1979" s="265">
        <v>719.82967137319292</v>
      </c>
      <c r="U1979" s="70">
        <v>674.70259538431981</v>
      </c>
      <c r="V1979" s="70">
        <v>663.58519838032009</v>
      </c>
      <c r="W1979" s="70">
        <v>653.05745888568651</v>
      </c>
      <c r="X1979" s="70">
        <v>647.72618672462545</v>
      </c>
      <c r="Y1979" s="70">
        <v>652.27377701418834</v>
      </c>
      <c r="Z1979" s="70">
        <v>671.99135414362468</v>
      </c>
      <c r="AA1979" s="70">
        <v>692.97293906434231</v>
      </c>
      <c r="BJ1979" s="275"/>
    </row>
    <row r="1980" spans="1:62" x14ac:dyDescent="0.25">
      <c r="A1980" t="str">
        <f t="shared" si="40"/>
        <v>86. Menselijke gezondheidszorg</v>
      </c>
      <c r="B1980" s="275">
        <v>86</v>
      </c>
      <c r="C1980" s="5" t="s">
        <v>167</v>
      </c>
      <c r="D1980" s="266"/>
      <c r="E1980" s="70">
        <v>720.97044370396918</v>
      </c>
      <c r="F1980" s="70">
        <v>752.7263253807306</v>
      </c>
      <c r="G1980" s="70">
        <v>862.95998536263232</v>
      </c>
      <c r="H1980" s="70">
        <v>922.52121047390142</v>
      </c>
      <c r="I1980" s="70">
        <v>825.13176120064884</v>
      </c>
      <c r="J1980" s="70">
        <v>915.94343436543875</v>
      </c>
      <c r="K1980" s="69">
        <v>967.42463901898668</v>
      </c>
      <c r="L1980" s="69">
        <v>918.69366109066152</v>
      </c>
      <c r="M1980" s="265">
        <v>934.97397571382544</v>
      </c>
      <c r="N1980" s="70">
        <v>896.12752611219628</v>
      </c>
      <c r="O1980" s="70">
        <v>874.51752075232787</v>
      </c>
      <c r="P1980" s="70">
        <v>853.89308846211338</v>
      </c>
      <c r="Q1980" s="70">
        <v>844.64144486540135</v>
      </c>
      <c r="R1980" s="70">
        <v>828.70437206912561</v>
      </c>
      <c r="S1980" s="70">
        <v>811.53250469371437</v>
      </c>
      <c r="T1980" s="265">
        <v>793.06164647950914</v>
      </c>
      <c r="U1980" s="70">
        <v>838.94501745703087</v>
      </c>
      <c r="V1980" s="70">
        <v>823.78717443567029</v>
      </c>
      <c r="W1980" s="70">
        <v>809.34341836463989</v>
      </c>
      <c r="X1980" s="70">
        <v>805.53526597175016</v>
      </c>
      <c r="Y1980" s="70">
        <v>795.23343378427558</v>
      </c>
      <c r="Z1980" s="70">
        <v>783.58073490646768</v>
      </c>
      <c r="AA1980" s="70">
        <v>770.49106626700109</v>
      </c>
      <c r="BJ1980" s="275"/>
    </row>
    <row r="1981" spans="1:62" x14ac:dyDescent="0.25">
      <c r="A1981" t="str">
        <f t="shared" si="40"/>
        <v>86. Menselijke gezondheidszorg</v>
      </c>
      <c r="B1981" s="275">
        <v>86</v>
      </c>
      <c r="C1981" s="5" t="s">
        <v>168</v>
      </c>
      <c r="D1981" s="266"/>
      <c r="E1981" s="70">
        <v>808.00585626415102</v>
      </c>
      <c r="F1981" s="70">
        <v>918.15161300268119</v>
      </c>
      <c r="G1981" s="70">
        <v>1075.370925815949</v>
      </c>
      <c r="H1981" s="70">
        <v>1341.5150948948724</v>
      </c>
      <c r="I1981" s="70">
        <v>1385.8769993155436</v>
      </c>
      <c r="J1981" s="70">
        <v>1675.0206819995853</v>
      </c>
      <c r="K1981" s="69">
        <v>1923.7140591513466</v>
      </c>
      <c r="L1981" s="69">
        <v>2041.3934805025317</v>
      </c>
      <c r="M1981" s="265">
        <v>2171.3592286979051</v>
      </c>
      <c r="N1981" s="70">
        <v>2260.4319500834845</v>
      </c>
      <c r="O1981" s="70">
        <v>2298.6745471800018</v>
      </c>
      <c r="P1981" s="70">
        <v>2248.0333093295426</v>
      </c>
      <c r="Q1981" s="70">
        <v>2174.7069501899759</v>
      </c>
      <c r="R1981" s="70">
        <v>2131.8619847533209</v>
      </c>
      <c r="S1981" s="70">
        <v>2077.7553787373263</v>
      </c>
      <c r="T1981" s="265">
        <v>2029.33054004417</v>
      </c>
      <c r="U1981" s="70">
        <v>2224.6725269939798</v>
      </c>
      <c r="V1981" s="70">
        <v>2276.3286852461001</v>
      </c>
      <c r="W1981" s="70">
        <v>2239.9744051276575</v>
      </c>
      <c r="X1981" s="70">
        <v>2180.3383127026154</v>
      </c>
      <c r="Y1981" s="70">
        <v>2150.6268270914638</v>
      </c>
      <c r="Z1981" s="70">
        <v>2109.0322396608731</v>
      </c>
      <c r="AA1981" s="70">
        <v>2072.6426202369826</v>
      </c>
      <c r="BJ1981" s="275"/>
    </row>
    <row r="1982" spans="1:62" x14ac:dyDescent="0.25">
      <c r="A1982" t="str">
        <f t="shared" si="40"/>
        <v>86. Menselijke gezondheidszorg</v>
      </c>
      <c r="B1982" s="275">
        <v>86</v>
      </c>
      <c r="C1982" s="5" t="s">
        <v>169</v>
      </c>
      <c r="D1982" s="266"/>
      <c r="E1982" s="70">
        <v>67.640389760294724</v>
      </c>
      <c r="F1982" s="70">
        <v>75.90668328768092</v>
      </c>
      <c r="G1982" s="70">
        <v>87.512456670264172</v>
      </c>
      <c r="H1982" s="70">
        <v>91.593639645910287</v>
      </c>
      <c r="I1982" s="70">
        <v>112.79849746815833</v>
      </c>
      <c r="J1982" s="70">
        <v>121.3254128755932</v>
      </c>
      <c r="K1982" s="69">
        <v>130.31500771423694</v>
      </c>
      <c r="L1982" s="69">
        <v>146.67139074081547</v>
      </c>
      <c r="M1982" s="265">
        <v>169.74386848157505</v>
      </c>
      <c r="N1982" s="70">
        <v>196.25064244905664</v>
      </c>
      <c r="O1982" s="70">
        <v>228.79045009976079</v>
      </c>
      <c r="P1982" s="70">
        <v>581.05660378301468</v>
      </c>
      <c r="Q1982" s="70">
        <v>623.08884685504938</v>
      </c>
      <c r="R1982" s="70">
        <v>647.46619741106622</v>
      </c>
      <c r="S1982" s="70">
        <v>659.41995814787367</v>
      </c>
      <c r="T1982" s="265">
        <v>664.94827542388111</v>
      </c>
      <c r="U1982" s="70">
        <v>194.10952106571227</v>
      </c>
      <c r="V1982" s="70">
        <v>227.69656208111419</v>
      </c>
      <c r="W1982" s="70">
        <v>581.86180767205599</v>
      </c>
      <c r="X1982" s="70">
        <v>627.81865737802593</v>
      </c>
      <c r="Y1982" s="70">
        <v>656.42357488970913</v>
      </c>
      <c r="Z1982" s="70">
        <v>672.68537749029167</v>
      </c>
      <c r="AA1982" s="70">
        <v>682.52819026667294</v>
      </c>
      <c r="BJ1982" s="275"/>
    </row>
    <row r="1983" spans="1:62" x14ac:dyDescent="0.25">
      <c r="A1983" t="str">
        <f t="shared" si="40"/>
        <v>86. Menselijke gezondheidszorg</v>
      </c>
      <c r="B1983" s="275">
        <v>86</v>
      </c>
      <c r="C1983" s="5" t="s">
        <v>26</v>
      </c>
      <c r="D1983" s="270"/>
      <c r="E1983" s="70">
        <v>1596.6166897284149</v>
      </c>
      <c r="F1983" s="70">
        <v>1746.7846216710925</v>
      </c>
      <c r="G1983" s="70">
        <v>2025.8433678488454</v>
      </c>
      <c r="H1983" s="70">
        <v>2355.6299450146839</v>
      </c>
      <c r="I1983" s="70">
        <v>2323.8072579843511</v>
      </c>
      <c r="J1983" s="70">
        <v>2712.2895292406174</v>
      </c>
      <c r="K1983" s="69">
        <v>3021.4537058845704</v>
      </c>
      <c r="L1983" s="69">
        <v>3106.758532334009</v>
      </c>
      <c r="M1983" s="265">
        <v>3276.0770728933057</v>
      </c>
      <c r="N1983" s="70">
        <v>3352.8101186447375</v>
      </c>
      <c r="O1983" s="70">
        <v>3401.9825180320904</v>
      </c>
      <c r="P1983" s="70">
        <v>3682.9830015746711</v>
      </c>
      <c r="Q1983" s="70">
        <v>3642.4372419104266</v>
      </c>
      <c r="R1983" s="70">
        <v>3608.0325542335127</v>
      </c>
      <c r="S1983" s="70">
        <v>3548.7078415789142</v>
      </c>
      <c r="T1983" s="265">
        <v>3487.34046194756</v>
      </c>
      <c r="U1983" s="70">
        <v>3257.7270655167231</v>
      </c>
      <c r="V1983" s="70">
        <v>3327.8124217628847</v>
      </c>
      <c r="W1983" s="70">
        <v>3631.1796311643534</v>
      </c>
      <c r="X1983" s="70">
        <v>3613.6922360523913</v>
      </c>
      <c r="Y1983" s="70">
        <v>3602.2838357654482</v>
      </c>
      <c r="Z1983" s="70">
        <v>3565.2983520576322</v>
      </c>
      <c r="AA1983" s="70">
        <v>3525.6618767706568</v>
      </c>
      <c r="BJ1983" s="275"/>
    </row>
    <row r="1984" spans="1:62" x14ac:dyDescent="0.25">
      <c r="A1984" t="str">
        <f t="shared" si="40"/>
        <v>86. Menselijke gezondheidszorg</v>
      </c>
      <c r="B1984" s="275">
        <v>86</v>
      </c>
      <c r="C1984" s="5" t="s">
        <v>19</v>
      </c>
      <c r="D1984" s="270"/>
      <c r="E1984" s="70">
        <v>12474.499983145606</v>
      </c>
      <c r="F1984" s="70">
        <v>12585.35247785094</v>
      </c>
      <c r="G1984" s="70">
        <v>13368.268431592325</v>
      </c>
      <c r="H1984" s="70">
        <v>13919.145742284527</v>
      </c>
      <c r="I1984" s="70">
        <v>13265.600574363831</v>
      </c>
      <c r="J1984" s="70">
        <v>14312.245284488648</v>
      </c>
      <c r="K1984" s="69">
        <v>14859.427651892311</v>
      </c>
      <c r="L1984" s="69">
        <v>14851.524897492573</v>
      </c>
      <c r="M1984" s="265">
        <v>15159.53781897051</v>
      </c>
      <c r="N1984" s="70">
        <v>15445.771491646045</v>
      </c>
      <c r="O1984" s="70">
        <v>15855.09513930878</v>
      </c>
      <c r="P1984" s="70">
        <v>16327.895241458235</v>
      </c>
      <c r="Q1984" s="70">
        <v>16677.714046642752</v>
      </c>
      <c r="R1984" s="70">
        <v>17007.889552858735</v>
      </c>
      <c r="S1984" s="70">
        <v>17292.556031748718</v>
      </c>
      <c r="T1984" s="265">
        <v>17566.911920025563</v>
      </c>
      <c r="U1984" s="70">
        <v>15004.848366766102</v>
      </c>
      <c r="V1984" s="70">
        <v>15503.585506957421</v>
      </c>
      <c r="W1984" s="70">
        <v>16072.108546403511</v>
      </c>
      <c r="X1984" s="70">
        <v>16521.714268319156</v>
      </c>
      <c r="Y1984" s="70">
        <v>16956.052310055744</v>
      </c>
      <c r="Z1984" s="70">
        <v>17348.112552528411</v>
      </c>
      <c r="AA1984" s="70">
        <v>17733.589257277254</v>
      </c>
      <c r="BJ1984" s="275"/>
    </row>
    <row r="1985" spans="1:62" x14ac:dyDescent="0.25">
      <c r="A1985" t="str">
        <f t="shared" si="40"/>
        <v>86. Menselijke gezondheidszorg</v>
      </c>
      <c r="B1985" s="275">
        <v>86</v>
      </c>
      <c r="C1985" s="5" t="s">
        <v>20</v>
      </c>
      <c r="D1985" s="270"/>
      <c r="E1985" s="267">
        <v>0.12799043583996281</v>
      </c>
      <c r="F1985" s="267">
        <v>0.13879504962179426</v>
      </c>
      <c r="G1985" s="267">
        <v>0.1515411945993923</v>
      </c>
      <c r="H1985" s="267">
        <v>0.16923667505388576</v>
      </c>
      <c r="I1985" s="267">
        <v>0.17517542797686658</v>
      </c>
      <c r="J1985" s="267">
        <v>0.18950831790034703</v>
      </c>
      <c r="K1985" s="333">
        <v>0.20333580651067645</v>
      </c>
      <c r="L1985" s="333">
        <v>0.20918784796694731</v>
      </c>
      <c r="M1985" s="268">
        <v>0.21610665918809557</v>
      </c>
      <c r="N1985" s="267">
        <v>0.21706977346247344</v>
      </c>
      <c r="O1985" s="267">
        <v>0.21456714627953999</v>
      </c>
      <c r="P1985" s="267">
        <v>0.22556385542107055</v>
      </c>
      <c r="Q1985" s="267">
        <v>0.21840146867391905</v>
      </c>
      <c r="R1985" s="267">
        <v>0.21213875731143048</v>
      </c>
      <c r="S1985" s="267">
        <v>0.20521592268161928</v>
      </c>
      <c r="T1985" s="268">
        <v>0.19851755834058313</v>
      </c>
      <c r="U1985" s="267">
        <v>0.21711162858081184</v>
      </c>
      <c r="V1985" s="267">
        <v>0.21464792258987372</v>
      </c>
      <c r="W1985" s="267">
        <v>0.22593050692013339</v>
      </c>
      <c r="X1985" s="267">
        <v>0.21872380658354237</v>
      </c>
      <c r="Y1985" s="267">
        <v>0.21244826153485755</v>
      </c>
      <c r="Z1985" s="267">
        <v>0.20551505769069994</v>
      </c>
      <c r="AA1985" s="267">
        <v>0.19881265014209387</v>
      </c>
      <c r="BJ1985" s="275"/>
    </row>
    <row r="1986" spans="1:62" x14ac:dyDescent="0.25">
      <c r="A1986" t="str">
        <f t="shared" si="40"/>
        <v>86. Menselijke gezondheidszorg</v>
      </c>
      <c r="B1986" s="275">
        <v>86</v>
      </c>
      <c r="C1986" s="5" t="s">
        <v>29</v>
      </c>
      <c r="D1986" s="270"/>
      <c r="E1986" s="70">
        <v>12474.499983145606</v>
      </c>
      <c r="F1986" s="70">
        <v>12585.35247785094</v>
      </c>
      <c r="G1986" s="70">
        <v>13368.268431592325</v>
      </c>
      <c r="H1986" s="70">
        <v>13919.145742284527</v>
      </c>
      <c r="I1986" s="70">
        <v>13265.600574363831</v>
      </c>
      <c r="J1986" s="70">
        <v>14312.245284488648</v>
      </c>
      <c r="K1986" s="69">
        <v>14859.427651892311</v>
      </c>
      <c r="L1986" s="69">
        <v>14851.524897492573</v>
      </c>
      <c r="M1986" s="265">
        <v>15159.53781897051</v>
      </c>
      <c r="N1986" s="70">
        <v>15445.771491646045</v>
      </c>
      <c r="O1986" s="70">
        <v>15855.09513930878</v>
      </c>
      <c r="P1986" s="70">
        <v>16327.895241458235</v>
      </c>
      <c r="Q1986" s="70">
        <v>16677.714046642752</v>
      </c>
      <c r="R1986" s="70">
        <v>17007.889552858735</v>
      </c>
      <c r="S1986" s="70">
        <v>17292.556031748718</v>
      </c>
      <c r="T1986" s="265">
        <v>17566.911920025563</v>
      </c>
      <c r="U1986" s="70">
        <v>15004.848366766102</v>
      </c>
      <c r="V1986" s="70">
        <v>15503.585506957421</v>
      </c>
      <c r="W1986" s="70">
        <v>16072.108546403511</v>
      </c>
      <c r="X1986" s="70">
        <v>16521.714268319156</v>
      </c>
      <c r="Y1986" s="70">
        <v>16956.052310055744</v>
      </c>
      <c r="Z1986" s="70">
        <v>17348.112552528411</v>
      </c>
      <c r="AA1986" s="70">
        <v>17733.589257277254</v>
      </c>
      <c r="BJ1986" s="275"/>
    </row>
    <row r="1987" spans="1:62" x14ac:dyDescent="0.25">
      <c r="A1987" t="str">
        <f t="shared" ref="A1987:A2050" si="41">VLOOKUP(B1987,$AU$3:$AV$70,2)</f>
        <v>87. Maatschappelijke dienstverlening met huisvesting</v>
      </c>
      <c r="B1987" s="275">
        <v>87</v>
      </c>
      <c r="C1987" s="5" t="s">
        <v>25</v>
      </c>
      <c r="D1987" s="70">
        <v>95510</v>
      </c>
      <c r="E1987" s="70">
        <v>99321</v>
      </c>
      <c r="F1987" s="70">
        <v>102148</v>
      </c>
      <c r="G1987" s="70">
        <v>105142</v>
      </c>
      <c r="H1987" s="70">
        <v>107098</v>
      </c>
      <c r="I1987" s="70">
        <v>110522</v>
      </c>
      <c r="J1987" s="70">
        <v>112128</v>
      </c>
      <c r="K1987" s="69">
        <v>113225</v>
      </c>
      <c r="L1987" s="69">
        <v>113978</v>
      </c>
      <c r="M1987" s="265">
        <v>114859.6848774024</v>
      </c>
      <c r="N1987" s="70">
        <v>117238.35242910824</v>
      </c>
      <c r="O1987" s="70">
        <v>119666.28060108809</v>
      </c>
      <c r="P1987" s="70">
        <v>122144.48954796928</v>
      </c>
      <c r="Q1987" s="70">
        <v>124674.02055110187</v>
      </c>
      <c r="R1987" s="70">
        <v>127255.93645607887</v>
      </c>
      <c r="S1987" s="70">
        <v>129891.32211931751</v>
      </c>
      <c r="T1987" s="265">
        <v>132581.28486388866</v>
      </c>
      <c r="U1987" s="70">
        <v>117921.15313464071</v>
      </c>
      <c r="V1987" s="70">
        <v>121064.22171927051</v>
      </c>
      <c r="W1987" s="70">
        <v>124291.065605151</v>
      </c>
      <c r="X1987" s="70">
        <v>127603.917737861</v>
      </c>
      <c r="Y1987" s="70">
        <v>131005.07057987587</v>
      </c>
      <c r="Z1987" s="70">
        <v>134496.8776969304</v>
      </c>
      <c r="AA1987" s="70">
        <v>138081.75538666392</v>
      </c>
      <c r="BJ1987" s="275"/>
    </row>
    <row r="1988" spans="1:62" x14ac:dyDescent="0.25">
      <c r="A1988" t="str">
        <f t="shared" si="41"/>
        <v>87. Maatschappelijke dienstverlening met huisvesting</v>
      </c>
      <c r="B1988" s="275">
        <v>87</v>
      </c>
      <c r="C1988" s="5" t="s">
        <v>154</v>
      </c>
      <c r="D1988" s="266"/>
      <c r="E1988" s="70">
        <v>3811</v>
      </c>
      <c r="F1988" s="70">
        <v>2827</v>
      </c>
      <c r="G1988" s="70">
        <v>2994</v>
      </c>
      <c r="H1988" s="70">
        <v>1956</v>
      </c>
      <c r="I1988" s="70">
        <v>3424</v>
      </c>
      <c r="J1988" s="70">
        <v>1606</v>
      </c>
      <c r="K1988" s="69">
        <v>1097</v>
      </c>
      <c r="L1988" s="69">
        <v>753</v>
      </c>
      <c r="M1988" s="265">
        <v>881.68487740239652</v>
      </c>
      <c r="N1988" s="70">
        <v>2378.6675517058466</v>
      </c>
      <c r="O1988" s="70">
        <v>2427.9281719798455</v>
      </c>
      <c r="P1988" s="70">
        <v>2478.2089468811901</v>
      </c>
      <c r="Q1988" s="70">
        <v>2529.5310031325935</v>
      </c>
      <c r="R1988" s="70">
        <v>2581.9159049769951</v>
      </c>
      <c r="S1988" s="70">
        <v>2635.3856632386451</v>
      </c>
      <c r="T1988" s="265">
        <v>2689.9627445711521</v>
      </c>
      <c r="U1988" s="70">
        <v>3061.4682572383172</v>
      </c>
      <c r="V1988" s="70">
        <v>3143.0685846298002</v>
      </c>
      <c r="W1988" s="70">
        <v>3226.8438858804875</v>
      </c>
      <c r="X1988" s="70">
        <v>3312.8521327100025</v>
      </c>
      <c r="Y1988" s="70">
        <v>3401.1528420148679</v>
      </c>
      <c r="Z1988" s="70">
        <v>3491.80711705453</v>
      </c>
      <c r="AA1988" s="70">
        <v>3584.8776897335192</v>
      </c>
      <c r="BJ1988" s="275"/>
    </row>
    <row r="1989" spans="1:62" x14ac:dyDescent="0.25">
      <c r="A1989" t="str">
        <f t="shared" si="41"/>
        <v>87. Maatschappelijke dienstverlening met huisvesting</v>
      </c>
      <c r="B1989" s="275">
        <v>87</v>
      </c>
      <c r="C1989" s="5" t="s">
        <v>155</v>
      </c>
      <c r="D1989" s="266"/>
      <c r="E1989" s="267">
        <v>1.0399015809862842</v>
      </c>
      <c r="F1989" s="267">
        <v>1.0284632655732424</v>
      </c>
      <c r="G1989" s="267">
        <v>1.0293104123428751</v>
      </c>
      <c r="H1989" s="267">
        <v>1.0186034125278196</v>
      </c>
      <c r="I1989" s="267">
        <v>1.0319707184074398</v>
      </c>
      <c r="J1989" s="267">
        <v>1.0145310435931307</v>
      </c>
      <c r="K1989" s="333">
        <v>1.0097834617579908</v>
      </c>
      <c r="L1989" s="333">
        <v>1.0066504747184808</v>
      </c>
      <c r="M1989" s="268">
        <v>1.0077355707013844</v>
      </c>
      <c r="N1989" s="267">
        <v>1.0207093337775108</v>
      </c>
      <c r="O1989" s="267">
        <v>1.0207093337775108</v>
      </c>
      <c r="P1989" s="267">
        <v>1.0207093337775108</v>
      </c>
      <c r="Q1989" s="267">
        <v>1.0207093337775111</v>
      </c>
      <c r="R1989" s="267">
        <v>1.0207093337775106</v>
      </c>
      <c r="S1989" s="267">
        <v>1.0207093337775108</v>
      </c>
      <c r="T1989" s="268">
        <v>1.0207093337775111</v>
      </c>
      <c r="U1989" s="267">
        <v>1.0266539844724982</v>
      </c>
      <c r="V1989" s="267">
        <v>1.0266539844724982</v>
      </c>
      <c r="W1989" s="267">
        <v>1.026653984472498</v>
      </c>
      <c r="X1989" s="267">
        <v>1.0266539844724987</v>
      </c>
      <c r="Y1989" s="267">
        <v>1.026653984472498</v>
      </c>
      <c r="Z1989" s="267">
        <v>1.026653984472498</v>
      </c>
      <c r="AA1989" s="267">
        <v>1.0266539844724984</v>
      </c>
      <c r="BJ1989" s="275"/>
    </row>
    <row r="1990" spans="1:62" x14ac:dyDescent="0.25">
      <c r="A1990" t="str">
        <f t="shared" si="41"/>
        <v>87. Maatschappelijke dienstverlening met huisvesting</v>
      </c>
      <c r="B1990" s="275">
        <v>87</v>
      </c>
      <c r="C1990" s="5" t="s">
        <v>8</v>
      </c>
      <c r="D1990" s="70">
        <v>441</v>
      </c>
      <c r="E1990" s="70">
        <v>500</v>
      </c>
      <c r="F1990" s="70">
        <v>476</v>
      </c>
      <c r="G1990" s="70">
        <v>460</v>
      </c>
      <c r="H1990" s="70">
        <v>454</v>
      </c>
      <c r="I1990" s="70">
        <v>434</v>
      </c>
      <c r="J1990" s="70">
        <v>370</v>
      </c>
      <c r="K1990" s="69">
        <v>406</v>
      </c>
      <c r="L1990" s="69">
        <v>447</v>
      </c>
      <c r="M1990" s="265">
        <v>417.59019637799986</v>
      </c>
      <c r="N1990" s="70">
        <v>446.34761963562408</v>
      </c>
      <c r="O1990" s="70">
        <v>459.52338248696083</v>
      </c>
      <c r="P1990" s="70">
        <v>487.66041578307767</v>
      </c>
      <c r="Q1990" s="70">
        <v>513.89326429541552</v>
      </c>
      <c r="R1990" s="70">
        <v>538.28431158577382</v>
      </c>
      <c r="S1990" s="70">
        <v>557.91545496938602</v>
      </c>
      <c r="T1990" s="265">
        <v>558.2554260519903</v>
      </c>
      <c r="U1990" s="70">
        <v>448.9471654607338</v>
      </c>
      <c r="V1990" s="70">
        <v>464.89153321344713</v>
      </c>
      <c r="W1990" s="70">
        <v>496.23059505542221</v>
      </c>
      <c r="X1990" s="70">
        <v>525.96999385541494</v>
      </c>
      <c r="Y1990" s="70">
        <v>554.14290441116464</v>
      </c>
      <c r="Z1990" s="70">
        <v>577.69745882881421</v>
      </c>
      <c r="AA1990" s="70">
        <v>581.41606684929911</v>
      </c>
      <c r="BJ1990" s="275"/>
    </row>
    <row r="1991" spans="1:62" x14ac:dyDescent="0.25">
      <c r="A1991" t="str">
        <f t="shared" si="41"/>
        <v>87. Maatschappelijke dienstverlening met huisvesting</v>
      </c>
      <c r="B1991" s="275">
        <v>87</v>
      </c>
      <c r="C1991" s="5" t="s">
        <v>9</v>
      </c>
      <c r="D1991" s="70">
        <v>8661</v>
      </c>
      <c r="E1991" s="70">
        <v>8836</v>
      </c>
      <c r="F1991" s="70">
        <v>8971</v>
      </c>
      <c r="G1991" s="70">
        <v>8661</v>
      </c>
      <c r="H1991" s="70">
        <v>8416</v>
      </c>
      <c r="I1991" s="70">
        <v>8415</v>
      </c>
      <c r="J1991" s="70">
        <v>8335</v>
      </c>
      <c r="K1991" s="69">
        <v>8040</v>
      </c>
      <c r="L1991" s="69">
        <v>7718</v>
      </c>
      <c r="M1991" s="265">
        <v>7963.6377144272883</v>
      </c>
      <c r="N1991" s="70">
        <v>8512.0550441695377</v>
      </c>
      <c r="O1991" s="70">
        <v>8763.3229208327066</v>
      </c>
      <c r="P1991" s="70">
        <v>9299.909127770914</v>
      </c>
      <c r="Q1991" s="70">
        <v>9800.1816523217731</v>
      </c>
      <c r="R1991" s="70">
        <v>10265.330177791589</v>
      </c>
      <c r="S1991" s="70">
        <v>10639.705139615526</v>
      </c>
      <c r="T1991" s="265">
        <v>10646.18854501806</v>
      </c>
      <c r="U1991" s="70">
        <v>8561.6295824436293</v>
      </c>
      <c r="V1991" s="70">
        <v>8865.696031966474</v>
      </c>
      <c r="W1991" s="70">
        <v>9463.3464006394242</v>
      </c>
      <c r="X1991" s="70">
        <v>10030.490457042597</v>
      </c>
      <c r="Y1991" s="70">
        <v>10567.760859875201</v>
      </c>
      <c r="Z1991" s="70">
        <v>11016.957080317905</v>
      </c>
      <c r="AA1991" s="70">
        <v>11087.872650975365</v>
      </c>
      <c r="BJ1991" s="275"/>
    </row>
    <row r="1992" spans="1:62" x14ac:dyDescent="0.25">
      <c r="A1992" t="str">
        <f t="shared" si="41"/>
        <v>87. Maatschappelijke dienstverlening met huisvesting</v>
      </c>
      <c r="B1992" s="275">
        <v>87</v>
      </c>
      <c r="C1992" s="5" t="s">
        <v>10</v>
      </c>
      <c r="D1992" s="70">
        <v>11869</v>
      </c>
      <c r="E1992" s="70">
        <v>12606</v>
      </c>
      <c r="F1992" s="70">
        <v>13329</v>
      </c>
      <c r="G1992" s="70">
        <v>13734</v>
      </c>
      <c r="H1992" s="70">
        <v>13992</v>
      </c>
      <c r="I1992" s="70">
        <v>14213</v>
      </c>
      <c r="J1992" s="70">
        <v>14282</v>
      </c>
      <c r="K1992" s="69">
        <v>14167</v>
      </c>
      <c r="L1992" s="69">
        <v>13701</v>
      </c>
      <c r="M1992" s="265">
        <v>12763.621315723054</v>
      </c>
      <c r="N1992" s="70">
        <v>13642.590371174807</v>
      </c>
      <c r="O1992" s="70">
        <v>14045.306835878415</v>
      </c>
      <c r="P1992" s="70">
        <v>14905.313706380815</v>
      </c>
      <c r="Q1992" s="70">
        <v>15707.119274012308</v>
      </c>
      <c r="R1992" s="70">
        <v>16452.630288897879</v>
      </c>
      <c r="S1992" s="70">
        <v>17052.655103456211</v>
      </c>
      <c r="T1992" s="265">
        <v>17063.046300841339</v>
      </c>
      <c r="U1992" s="70">
        <v>13722.04534591405</v>
      </c>
      <c r="V1992" s="70">
        <v>14209.384066696768</v>
      </c>
      <c r="W1992" s="70">
        <v>15167.260763061831</v>
      </c>
      <c r="X1992" s="70">
        <v>16076.24384679491</v>
      </c>
      <c r="Y1992" s="70">
        <v>16937.347303758801</v>
      </c>
      <c r="Z1992" s="70">
        <v>17657.290960135568</v>
      </c>
      <c r="AA1992" s="70">
        <v>17770.950009142831</v>
      </c>
      <c r="BJ1992" s="275"/>
    </row>
    <row r="1993" spans="1:62" x14ac:dyDescent="0.25">
      <c r="A1993" t="str">
        <f t="shared" si="41"/>
        <v>87. Maatschappelijke dienstverlening met huisvesting</v>
      </c>
      <c r="B1993" s="275">
        <v>87</v>
      </c>
      <c r="C1993" s="5" t="s">
        <v>11</v>
      </c>
      <c r="D1993" s="70">
        <v>11013</v>
      </c>
      <c r="E1993" s="70">
        <v>11422</v>
      </c>
      <c r="F1993" s="70">
        <v>11755</v>
      </c>
      <c r="G1993" s="70">
        <v>12103</v>
      </c>
      <c r="H1993" s="70">
        <v>12294</v>
      </c>
      <c r="I1993" s="70">
        <v>12693</v>
      </c>
      <c r="J1993" s="70">
        <v>12936</v>
      </c>
      <c r="K1993" s="69">
        <v>13358</v>
      </c>
      <c r="L1993" s="69">
        <v>13529</v>
      </c>
      <c r="M1993" s="265">
        <v>14089.623160371415</v>
      </c>
      <c r="N1993" s="70">
        <v>14211.34721847871</v>
      </c>
      <c r="O1993" s="70">
        <v>14373.579126730672</v>
      </c>
      <c r="P1993" s="70">
        <v>14400.194679009997</v>
      </c>
      <c r="Q1993" s="70">
        <v>14500.661093193718</v>
      </c>
      <c r="R1993" s="70">
        <v>14626.028336318868</v>
      </c>
      <c r="S1993" s="70">
        <v>15386.326734327011</v>
      </c>
      <c r="T1993" s="265">
        <v>16088.385729281224</v>
      </c>
      <c r="U1993" s="70">
        <v>14294.114655126306</v>
      </c>
      <c r="V1993" s="70">
        <v>14541.491233430865</v>
      </c>
      <c r="W1993" s="70">
        <v>14653.264737521136</v>
      </c>
      <c r="X1993" s="70">
        <v>14841.433340333046</v>
      </c>
      <c r="Y1993" s="70">
        <v>15056.931156716861</v>
      </c>
      <c r="Z1993" s="70">
        <v>15931.879599245553</v>
      </c>
      <c r="AA1993" s="70">
        <v>16755.853174281445</v>
      </c>
      <c r="BJ1993" s="275"/>
    </row>
    <row r="1994" spans="1:62" x14ac:dyDescent="0.25">
      <c r="A1994" t="str">
        <f t="shared" si="41"/>
        <v>87. Maatschappelijke dienstverlening met huisvesting</v>
      </c>
      <c r="B1994" s="275">
        <v>87</v>
      </c>
      <c r="C1994" s="5" t="s">
        <v>12</v>
      </c>
      <c r="D1994" s="70">
        <v>10701</v>
      </c>
      <c r="E1994" s="70">
        <v>11178</v>
      </c>
      <c r="F1994" s="70">
        <v>11507</v>
      </c>
      <c r="G1994" s="70">
        <v>11806</v>
      </c>
      <c r="H1994" s="70">
        <v>12126</v>
      </c>
      <c r="I1994" s="70">
        <v>12499</v>
      </c>
      <c r="J1994" s="70">
        <v>12682</v>
      </c>
      <c r="K1994" s="69">
        <v>12708</v>
      </c>
      <c r="L1994" s="69">
        <v>12888</v>
      </c>
      <c r="M1994" s="265">
        <v>13177.749448078932</v>
      </c>
      <c r="N1994" s="70">
        <v>13448.96448444929</v>
      </c>
      <c r="O1994" s="70">
        <v>13873.758385168234</v>
      </c>
      <c r="P1994" s="70">
        <v>14405.092398770608</v>
      </c>
      <c r="Q1994" s="70">
        <v>15020.413273704682</v>
      </c>
      <c r="R1994" s="70">
        <v>15642.838549747925</v>
      </c>
      <c r="S1994" s="70">
        <v>15777.981254908987</v>
      </c>
      <c r="T1994" s="265">
        <v>15958.097324694354</v>
      </c>
      <c r="U1994" s="70">
        <v>13527.291774524578</v>
      </c>
      <c r="V1994" s="70">
        <v>14035.831587518427</v>
      </c>
      <c r="W1994" s="70">
        <v>14658.248530161609</v>
      </c>
      <c r="X1994" s="70">
        <v>15373.399937646824</v>
      </c>
      <c r="Y1994" s="70">
        <v>16103.697991225925</v>
      </c>
      <c r="Z1994" s="70">
        <v>16337.421011055809</v>
      </c>
      <c r="AA1994" s="70">
        <v>16620.159425119575</v>
      </c>
      <c r="BJ1994" s="275"/>
    </row>
    <row r="1995" spans="1:62" x14ac:dyDescent="0.25">
      <c r="A1995" t="str">
        <f t="shared" si="41"/>
        <v>87. Maatschappelijke dienstverlening met huisvesting</v>
      </c>
      <c r="B1995" s="275">
        <v>87</v>
      </c>
      <c r="C1995" s="5" t="s">
        <v>13</v>
      </c>
      <c r="D1995" s="70">
        <v>11083</v>
      </c>
      <c r="E1995" s="70">
        <v>11262</v>
      </c>
      <c r="F1995" s="70">
        <v>11193</v>
      </c>
      <c r="G1995" s="70">
        <v>11601</v>
      </c>
      <c r="H1995" s="70">
        <v>11841</v>
      </c>
      <c r="I1995" s="70">
        <v>12330</v>
      </c>
      <c r="J1995" s="70">
        <v>12619</v>
      </c>
      <c r="K1995" s="69">
        <v>12952</v>
      </c>
      <c r="L1995" s="69">
        <v>13231</v>
      </c>
      <c r="M1995" s="265">
        <v>13518.808596909492</v>
      </c>
      <c r="N1995" s="70">
        <v>13707.558312340703</v>
      </c>
      <c r="O1995" s="70">
        <v>13891.859221127395</v>
      </c>
      <c r="P1995" s="70">
        <v>14085.438299197918</v>
      </c>
      <c r="Q1995" s="70">
        <v>14308.750555954311</v>
      </c>
      <c r="R1995" s="70">
        <v>14630.441475902084</v>
      </c>
      <c r="S1995" s="70">
        <v>14931.554783044197</v>
      </c>
      <c r="T1995" s="265">
        <v>15403.177219657959</v>
      </c>
      <c r="U1995" s="70">
        <v>13787.391662885726</v>
      </c>
      <c r="V1995" s="70">
        <v>14054.143877387025</v>
      </c>
      <c r="W1995" s="70">
        <v>14332.976806418872</v>
      </c>
      <c r="X1995" s="70">
        <v>14645.01281664515</v>
      </c>
      <c r="Y1995" s="70">
        <v>15061.474313434594</v>
      </c>
      <c r="Z1995" s="70">
        <v>15460.982802495051</v>
      </c>
      <c r="AA1995" s="70">
        <v>16042.21705352889</v>
      </c>
      <c r="BJ1995" s="275"/>
    </row>
    <row r="1996" spans="1:62" x14ac:dyDescent="0.25">
      <c r="A1996" t="str">
        <f t="shared" si="41"/>
        <v>87. Maatschappelijke dienstverlening met huisvesting</v>
      </c>
      <c r="B1996" s="275">
        <v>87</v>
      </c>
      <c r="C1996" s="5" t="s">
        <v>14</v>
      </c>
      <c r="D1996" s="70">
        <v>12936</v>
      </c>
      <c r="E1996" s="70">
        <v>12666</v>
      </c>
      <c r="F1996" s="70">
        <v>12434</v>
      </c>
      <c r="G1996" s="70">
        <v>12454</v>
      </c>
      <c r="H1996" s="70">
        <v>12519</v>
      </c>
      <c r="I1996" s="70">
        <v>12827</v>
      </c>
      <c r="J1996" s="70">
        <v>12824</v>
      </c>
      <c r="K1996" s="69">
        <v>12794</v>
      </c>
      <c r="L1996" s="69">
        <v>13217</v>
      </c>
      <c r="M1996" s="265">
        <v>13397.293510948903</v>
      </c>
      <c r="N1996" s="70">
        <v>13725.284502155841</v>
      </c>
      <c r="O1996" s="70">
        <v>14066.479050380472</v>
      </c>
      <c r="P1996" s="70">
        <v>14485.54955308482</v>
      </c>
      <c r="Q1996" s="70">
        <v>14689.562275436958</v>
      </c>
      <c r="R1996" s="70">
        <v>15009.098388180373</v>
      </c>
      <c r="S1996" s="70">
        <v>15218.655541781596</v>
      </c>
      <c r="T1996" s="265">
        <v>15423.273460082688</v>
      </c>
      <c r="U1996" s="70">
        <v>13805.221090716934</v>
      </c>
      <c r="V1996" s="70">
        <v>14230.803614942899</v>
      </c>
      <c r="W1996" s="70">
        <v>14740.119644300934</v>
      </c>
      <c r="X1996" s="70">
        <v>15034.773787789572</v>
      </c>
      <c r="Y1996" s="70">
        <v>15451.286976796637</v>
      </c>
      <c r="Z1996" s="70">
        <v>15758.263290556672</v>
      </c>
      <c r="AA1996" s="70">
        <v>16063.147037405328</v>
      </c>
      <c r="BJ1996" s="275"/>
    </row>
    <row r="1997" spans="1:62" x14ac:dyDescent="0.25">
      <c r="A1997" t="str">
        <f t="shared" si="41"/>
        <v>87. Maatschappelijke dienstverlening met huisvesting</v>
      </c>
      <c r="B1997" s="275">
        <v>87</v>
      </c>
      <c r="C1997" s="5" t="s">
        <v>15</v>
      </c>
      <c r="D1997" s="70">
        <v>15166</v>
      </c>
      <c r="E1997" s="70">
        <v>15627</v>
      </c>
      <c r="F1997" s="70">
        <v>15552</v>
      </c>
      <c r="G1997" s="70">
        <v>15317</v>
      </c>
      <c r="H1997" s="70">
        <v>14847</v>
      </c>
      <c r="I1997" s="70">
        <v>14444</v>
      </c>
      <c r="J1997" s="70">
        <v>14195</v>
      </c>
      <c r="K1997" s="69">
        <v>13903</v>
      </c>
      <c r="L1997" s="69">
        <v>13786</v>
      </c>
      <c r="M1997" s="265">
        <v>13871.779241853439</v>
      </c>
      <c r="N1997" s="70">
        <v>14044.425863555089</v>
      </c>
      <c r="O1997" s="70">
        <v>14090.449582233112</v>
      </c>
      <c r="P1997" s="70">
        <v>14076.406004230284</v>
      </c>
      <c r="Q1997" s="70">
        <v>14445.399231201412</v>
      </c>
      <c r="R1997" s="70">
        <v>14643.020065074346</v>
      </c>
      <c r="S1997" s="70">
        <v>15002.675600280963</v>
      </c>
      <c r="T1997" s="265">
        <v>15374.659797951264</v>
      </c>
      <c r="U1997" s="70">
        <v>14126.221143766252</v>
      </c>
      <c r="V1997" s="70">
        <v>14255.054170474163</v>
      </c>
      <c r="W1997" s="70">
        <v>14323.785777248895</v>
      </c>
      <c r="X1997" s="70">
        <v>14784.872799006684</v>
      </c>
      <c r="Y1997" s="70">
        <v>15074.423485066178</v>
      </c>
      <c r="Z1997" s="70">
        <v>15534.62534998419</v>
      </c>
      <c r="AA1997" s="70">
        <v>16012.516514328317</v>
      </c>
      <c r="BJ1997" s="275"/>
    </row>
    <row r="1998" spans="1:62" x14ac:dyDescent="0.25">
      <c r="A1998" t="str">
        <f t="shared" si="41"/>
        <v>87. Maatschappelijke dienstverlening met huisvesting</v>
      </c>
      <c r="B1998" s="275">
        <v>87</v>
      </c>
      <c r="C1998" s="5" t="s">
        <v>16</v>
      </c>
      <c r="D1998" s="70">
        <v>10668</v>
      </c>
      <c r="E1998" s="70">
        <v>11738</v>
      </c>
      <c r="F1998" s="70">
        <v>12820</v>
      </c>
      <c r="G1998" s="70">
        <v>13942</v>
      </c>
      <c r="H1998" s="70">
        <v>14951</v>
      </c>
      <c r="I1998" s="70">
        <v>15877</v>
      </c>
      <c r="J1998" s="70">
        <v>16281</v>
      </c>
      <c r="K1998" s="69">
        <v>16374</v>
      </c>
      <c r="L1998" s="69">
        <v>16043</v>
      </c>
      <c r="M1998" s="265">
        <v>15513.309318373489</v>
      </c>
      <c r="N1998" s="70">
        <v>14844.193669710339</v>
      </c>
      <c r="O1998" s="70">
        <v>14447.389680830134</v>
      </c>
      <c r="P1998" s="70">
        <v>14219.36265653987</v>
      </c>
      <c r="Q1998" s="70">
        <v>14121.116492423389</v>
      </c>
      <c r="R1998" s="70">
        <v>14212.385267220468</v>
      </c>
      <c r="S1998" s="70">
        <v>14382.702664620279</v>
      </c>
      <c r="T1998" s="265">
        <v>14428.07034869613</v>
      </c>
      <c r="U1998" s="70">
        <v>14930.646828601904</v>
      </c>
      <c r="V1998" s="70">
        <v>14616.164042193997</v>
      </c>
      <c r="W1998" s="70">
        <v>14469.254760063101</v>
      </c>
      <c r="X1998" s="70">
        <v>14452.969265777174</v>
      </c>
      <c r="Y1998" s="70">
        <v>14631.101596452603</v>
      </c>
      <c r="Z1998" s="70">
        <v>14892.670038863671</v>
      </c>
      <c r="AA1998" s="70">
        <v>15026.655403404313</v>
      </c>
      <c r="BJ1998" s="275"/>
    </row>
    <row r="1999" spans="1:62" x14ac:dyDescent="0.25">
      <c r="A1999" t="str">
        <f t="shared" si="41"/>
        <v>87. Maatschappelijke dienstverlening met huisvesting</v>
      </c>
      <c r="B1999" s="275">
        <v>87</v>
      </c>
      <c r="C1999" s="5" t="s">
        <v>17</v>
      </c>
      <c r="D1999" s="70">
        <v>2781</v>
      </c>
      <c r="E1999" s="70">
        <v>3273</v>
      </c>
      <c r="F1999" s="70">
        <v>3901</v>
      </c>
      <c r="G1999" s="70">
        <v>4824</v>
      </c>
      <c r="H1999" s="70">
        <v>5367</v>
      </c>
      <c r="I1999" s="70">
        <v>6455</v>
      </c>
      <c r="J1999" s="70">
        <v>7208</v>
      </c>
      <c r="K1999" s="69">
        <v>8096</v>
      </c>
      <c r="L1999" s="69">
        <v>8912</v>
      </c>
      <c r="M1999" s="265">
        <v>9557.9394827608394</v>
      </c>
      <c r="N1999" s="70">
        <v>9942.0718798752132</v>
      </c>
      <c r="O1999" s="70">
        <v>10005.584343137467</v>
      </c>
      <c r="P1999" s="70">
        <v>9913.1221233310662</v>
      </c>
      <c r="Q1999" s="70">
        <v>9464.633028298389</v>
      </c>
      <c r="R1999" s="70">
        <v>9115.6497465330158</v>
      </c>
      <c r="S1999" s="70">
        <v>8730.9083644099264</v>
      </c>
      <c r="T1999" s="265">
        <v>8560.8684239371651</v>
      </c>
      <c r="U1999" s="70">
        <v>9999.9748915892178</v>
      </c>
      <c r="V1999" s="70">
        <v>10122.469548346957</v>
      </c>
      <c r="W1999" s="70">
        <v>10087.336045552294</v>
      </c>
      <c r="X1999" s="70">
        <v>9687.0562850502083</v>
      </c>
      <c r="Y1999" s="70">
        <v>9384.2092689966648</v>
      </c>
      <c r="Z1999" s="70">
        <v>9040.4801130014039</v>
      </c>
      <c r="AA1999" s="70">
        <v>8916.0377411116588</v>
      </c>
      <c r="BJ1999" s="275"/>
    </row>
    <row r="2000" spans="1:62" x14ac:dyDescent="0.25">
      <c r="A2000" t="str">
        <f t="shared" si="41"/>
        <v>87. Maatschappelijke dienstverlening met huisvesting</v>
      </c>
      <c r="B2000" s="275">
        <v>87</v>
      </c>
      <c r="C2000" s="5" t="s">
        <v>156</v>
      </c>
      <c r="D2000" s="70">
        <v>191</v>
      </c>
      <c r="E2000" s="70">
        <v>213</v>
      </c>
      <c r="F2000" s="70">
        <v>210</v>
      </c>
      <c r="G2000" s="70">
        <v>240</v>
      </c>
      <c r="H2000" s="70">
        <v>291</v>
      </c>
      <c r="I2000" s="70">
        <v>335</v>
      </c>
      <c r="J2000" s="70">
        <v>396</v>
      </c>
      <c r="K2000" s="69">
        <v>427</v>
      </c>
      <c r="L2000" s="69">
        <v>506</v>
      </c>
      <c r="M2000" s="265">
        <v>588.33289157751017</v>
      </c>
      <c r="N2000" s="70">
        <v>713.51346356309296</v>
      </c>
      <c r="O2000" s="70">
        <v>1649.0280722825487</v>
      </c>
      <c r="P2000" s="70">
        <v>1866.4405838699383</v>
      </c>
      <c r="Q2000" s="70">
        <v>2102.2904102595376</v>
      </c>
      <c r="R2000" s="70">
        <v>2120.2298488265469</v>
      </c>
      <c r="S2000" s="70">
        <v>2210.2414779034552</v>
      </c>
      <c r="T2000" s="265">
        <v>3077.2622876764785</v>
      </c>
      <c r="U2000" s="70">
        <v>717.66899361135415</v>
      </c>
      <c r="V2000" s="70">
        <v>1668.2920130994735</v>
      </c>
      <c r="W2000" s="70">
        <v>1899.2415451274999</v>
      </c>
      <c r="X2000" s="70">
        <v>2151.6952079194116</v>
      </c>
      <c r="Y2000" s="70">
        <v>2182.6947231412505</v>
      </c>
      <c r="Z2000" s="70">
        <v>2288.6099924457822</v>
      </c>
      <c r="AA2000" s="70">
        <v>3204.9303105168783</v>
      </c>
      <c r="BJ2000" s="275"/>
    </row>
    <row r="2001" spans="1:62" x14ac:dyDescent="0.25">
      <c r="A2001" t="str">
        <f t="shared" si="41"/>
        <v>87. Maatschappelijke dienstverlening met huisvesting</v>
      </c>
      <c r="B2001" s="275">
        <v>87</v>
      </c>
      <c r="C2001" s="5" t="s">
        <v>6</v>
      </c>
      <c r="D2001" s="70">
        <v>13640</v>
      </c>
      <c r="E2001" s="70">
        <v>15224</v>
      </c>
      <c r="F2001" s="70">
        <v>16931</v>
      </c>
      <c r="G2001" s="70">
        <v>19006</v>
      </c>
      <c r="H2001" s="70">
        <v>20609</v>
      </c>
      <c r="I2001" s="70">
        <v>22667</v>
      </c>
      <c r="J2001" s="70">
        <v>23885</v>
      </c>
      <c r="K2001" s="69">
        <v>24897</v>
      </c>
      <c r="L2001" s="69">
        <v>25461</v>
      </c>
      <c r="M2001" s="265">
        <v>25659.581692711839</v>
      </c>
      <c r="N2001" s="70">
        <v>25499.779013148644</v>
      </c>
      <c r="O2001" s="70">
        <v>26102.002096250151</v>
      </c>
      <c r="P2001" s="70">
        <v>25998.925363740876</v>
      </c>
      <c r="Q2001" s="70">
        <v>25688.039930981318</v>
      </c>
      <c r="R2001" s="70">
        <v>25448.264862580032</v>
      </c>
      <c r="S2001" s="70">
        <v>25323.852506933661</v>
      </c>
      <c r="T2001" s="265">
        <v>26066.201060309773</v>
      </c>
      <c r="U2001" s="70">
        <v>25648.290713802475</v>
      </c>
      <c r="V2001" s="70">
        <v>26406.925603640426</v>
      </c>
      <c r="W2001" s="70">
        <v>26455.832350742894</v>
      </c>
      <c r="X2001" s="70">
        <v>26291.720758746796</v>
      </c>
      <c r="Y2001" s="70">
        <v>26198.005588590517</v>
      </c>
      <c r="Z2001" s="70">
        <v>26221.760144310858</v>
      </c>
      <c r="AA2001" s="70">
        <v>27147.623455032852</v>
      </c>
      <c r="BJ2001" s="275"/>
    </row>
    <row r="2002" spans="1:62" x14ac:dyDescent="0.25">
      <c r="A2002" t="str">
        <f t="shared" si="41"/>
        <v>87. Maatschappelijke dienstverlening met huisvesting</v>
      </c>
      <c r="B2002" s="275">
        <v>87</v>
      </c>
      <c r="C2002" s="5" t="s">
        <v>157</v>
      </c>
      <c r="D2002" s="267">
        <v>1.0184749205579562</v>
      </c>
      <c r="E2002" s="266"/>
      <c r="F2002" s="266"/>
      <c r="G2002" s="266"/>
      <c r="H2002" s="266"/>
      <c r="I2002" s="266"/>
      <c r="J2002" s="266"/>
      <c r="K2002" s="334"/>
      <c r="L2002" s="334"/>
      <c r="M2002" s="269"/>
      <c r="N2002" s="266"/>
      <c r="O2002" s="266"/>
      <c r="P2002" s="266"/>
      <c r="Q2002" s="266"/>
      <c r="R2002" s="266"/>
      <c r="S2002" s="266"/>
      <c r="T2002" s="269"/>
      <c r="U2002" s="266"/>
      <c r="V2002" s="266"/>
      <c r="W2002" s="266"/>
      <c r="X2002" s="266"/>
      <c r="Y2002" s="266"/>
      <c r="Z2002" s="266"/>
      <c r="AA2002" s="266"/>
      <c r="BJ2002" s="275"/>
    </row>
    <row r="2003" spans="1:62" x14ac:dyDescent="0.25">
      <c r="A2003" t="str">
        <f t="shared" si="41"/>
        <v>87. Maatschappelijke dienstverlening met huisvesting</v>
      </c>
      <c r="B2003" s="275">
        <v>87</v>
      </c>
      <c r="C2003" s="5" t="s">
        <v>158</v>
      </c>
      <c r="D2003" s="266"/>
      <c r="E2003" s="267">
        <v>-1.0713330214163985E-2</v>
      </c>
      <c r="F2003" s="267">
        <v>-4.9941725076431132E-3</v>
      </c>
      <c r="G2003" s="267">
        <v>-5.417745892459469E-3</v>
      </c>
      <c r="H2003" s="267">
        <v>-6.4245984931710076E-5</v>
      </c>
      <c r="I2003" s="267">
        <v>-6.7478989247418131E-3</v>
      </c>
      <c r="J2003" s="267">
        <v>1.9719384824127273E-3</v>
      </c>
      <c r="K2003" s="333">
        <v>4.3457293999826785E-3</v>
      </c>
      <c r="L2003" s="333">
        <v>5.9122229197376974E-3</v>
      </c>
      <c r="M2003" s="268">
        <v>5.3696749282858836E-3</v>
      </c>
      <c r="N2003" s="267">
        <v>-1.1172066097773214E-3</v>
      </c>
      <c r="O2003" s="267">
        <v>-1.1172066097773214E-3</v>
      </c>
      <c r="P2003" s="267">
        <v>-1.1172066097773214E-3</v>
      </c>
      <c r="Q2003" s="267">
        <v>-1.1172066097774325E-3</v>
      </c>
      <c r="R2003" s="267">
        <v>-1.1172066097772104E-3</v>
      </c>
      <c r="S2003" s="267">
        <v>-1.1172066097773214E-3</v>
      </c>
      <c r="T2003" s="268">
        <v>-1.1172066097774325E-3</v>
      </c>
      <c r="U2003" s="267">
        <v>-4.0895319572710198E-3</v>
      </c>
      <c r="V2003" s="267">
        <v>-4.0895319572710198E-3</v>
      </c>
      <c r="W2003" s="267">
        <v>-4.0895319572709088E-3</v>
      </c>
      <c r="X2003" s="267">
        <v>-4.0895319572712419E-3</v>
      </c>
      <c r="Y2003" s="267">
        <v>-4.0895319572709088E-3</v>
      </c>
      <c r="Z2003" s="267">
        <v>-4.0895319572709088E-3</v>
      </c>
      <c r="AA2003" s="267">
        <v>-4.0895319572711308E-3</v>
      </c>
      <c r="BJ2003" s="275"/>
    </row>
    <row r="2004" spans="1:62" x14ac:dyDescent="0.25">
      <c r="A2004" t="str">
        <f t="shared" si="41"/>
        <v>87. Maatschappelijke dienstverlening met huisvesting</v>
      </c>
      <c r="B2004" s="275">
        <v>87</v>
      </c>
      <c r="C2004" s="5" t="s">
        <v>159</v>
      </c>
      <c r="D2004" s="270"/>
      <c r="E2004" s="70">
        <v>252.71965445809147</v>
      </c>
      <c r="F2004" s="70">
        <v>289.38979932728705</v>
      </c>
      <c r="G2004" s="70">
        <v>275.29746802840469</v>
      </c>
      <c r="H2004" s="70">
        <v>268.5063815815513</v>
      </c>
      <c r="I2004" s="70">
        <v>261.96974599581381</v>
      </c>
      <c r="J2004" s="70">
        <v>254.21363798576937</v>
      </c>
      <c r="K2004" s="69">
        <v>217.60421520801395</v>
      </c>
      <c r="L2004" s="69">
        <v>239.41251359727369</v>
      </c>
      <c r="M2004" s="265">
        <v>263.34712040245489</v>
      </c>
      <c r="N2004" s="70">
        <v>243.31166921238412</v>
      </c>
      <c r="O2004" s="70">
        <v>260.06737065305185</v>
      </c>
      <c r="P2004" s="70">
        <v>267.7443153713694</v>
      </c>
      <c r="Q2004" s="70">
        <v>284.1385425283824</v>
      </c>
      <c r="R2004" s="70">
        <v>299.42328392100586</v>
      </c>
      <c r="S2004" s="70">
        <v>313.63488774104206</v>
      </c>
      <c r="T2004" s="265">
        <v>325.07310230317387</v>
      </c>
      <c r="U2004" s="70">
        <v>242.07045528682491</v>
      </c>
      <c r="V2004" s="70">
        <v>260.24759605332258</v>
      </c>
      <c r="W2004" s="70">
        <v>269.49029474365813</v>
      </c>
      <c r="X2004" s="70">
        <v>287.65705496492001</v>
      </c>
      <c r="Y2004" s="70">
        <v>304.89651573270646</v>
      </c>
      <c r="Z2004" s="70">
        <v>321.22790795440523</v>
      </c>
      <c r="AA2004" s="70">
        <v>334.88211191181182</v>
      </c>
      <c r="BJ2004" s="275"/>
    </row>
    <row r="2005" spans="1:62" x14ac:dyDescent="0.25">
      <c r="A2005" t="str">
        <f t="shared" si="41"/>
        <v>87. Maatschappelijke dienstverlening met huisvesting</v>
      </c>
      <c r="B2005" s="275">
        <v>87</v>
      </c>
      <c r="C2005" s="5" t="s">
        <v>160</v>
      </c>
      <c r="D2005" s="270"/>
      <c r="E2005" s="70">
        <v>2496.6503361233699</v>
      </c>
      <c r="F2005" s="70">
        <v>2597.630929404078</v>
      </c>
      <c r="G2005" s="70">
        <v>2633.5187138941001</v>
      </c>
      <c r="H2005" s="70">
        <v>2588.8820546327506</v>
      </c>
      <c r="I2005" s="70">
        <v>2459.3988437549015</v>
      </c>
      <c r="J2005" s="70">
        <v>2532.4840465860411</v>
      </c>
      <c r="K2005" s="69">
        <v>2528.1936908861398</v>
      </c>
      <c r="L2005" s="69">
        <v>2451.3081381597258</v>
      </c>
      <c r="M2005" s="265">
        <v>2348.9464716065472</v>
      </c>
      <c r="N2005" s="70">
        <v>2372.0462816703489</v>
      </c>
      <c r="O2005" s="70">
        <v>2535.3976713828629</v>
      </c>
      <c r="P2005" s="70">
        <v>2610.2402312675622</v>
      </c>
      <c r="Q2005" s="70">
        <v>2770.0676069726983</v>
      </c>
      <c r="R2005" s="70">
        <v>2919.0786022284087</v>
      </c>
      <c r="S2005" s="70">
        <v>3057.6275756788496</v>
      </c>
      <c r="T2005" s="265">
        <v>3169.1387679240884</v>
      </c>
      <c r="U2005" s="70">
        <v>2348.3757594335002</v>
      </c>
      <c r="V2005" s="70">
        <v>2524.7159770006328</v>
      </c>
      <c r="W2005" s="70">
        <v>2614.3813165002989</v>
      </c>
      <c r="X2005" s="70">
        <v>2790.6208302422874</v>
      </c>
      <c r="Y2005" s="70">
        <v>2957.8644194064641</v>
      </c>
      <c r="Z2005" s="70">
        <v>3116.2986470192277</v>
      </c>
      <c r="AA2005" s="70">
        <v>3248.76091528712</v>
      </c>
      <c r="BJ2005" s="275"/>
    </row>
    <row r="2006" spans="1:62" x14ac:dyDescent="0.25">
      <c r="A2006" t="str">
        <f t="shared" si="41"/>
        <v>87. Maatschappelijke dienstverlening met huisvesting</v>
      </c>
      <c r="B2006" s="275">
        <v>87</v>
      </c>
      <c r="C2006" s="5" t="s">
        <v>161</v>
      </c>
      <c r="D2006" s="270"/>
      <c r="E2006" s="70">
        <v>2210.1123379600394</v>
      </c>
      <c r="F2006" s="70">
        <v>2419.4439312441441</v>
      </c>
      <c r="G2006" s="70">
        <v>2552.5620405483883</v>
      </c>
      <c r="H2006" s="70">
        <v>2703.6462870256246</v>
      </c>
      <c r="I2006" s="70">
        <v>2660.9179511958214</v>
      </c>
      <c r="J2006" s="70">
        <v>2826.8815070686173</v>
      </c>
      <c r="K2006" s="69">
        <v>2874.5076802210451</v>
      </c>
      <c r="L2006" s="69">
        <v>2873.5543891804041</v>
      </c>
      <c r="M2006" s="265">
        <v>2771.6001270257093</v>
      </c>
      <c r="N2006" s="70">
        <v>2499.1799942415164</v>
      </c>
      <c r="O2006" s="70">
        <v>2671.2864697161799</v>
      </c>
      <c r="P2006" s="70">
        <v>2750.1403394011968</v>
      </c>
      <c r="Q2006" s="70">
        <v>2918.5339255554782</v>
      </c>
      <c r="R2006" s="70">
        <v>3075.5314096023963</v>
      </c>
      <c r="S2006" s="70">
        <v>3221.5061426190769</v>
      </c>
      <c r="T2006" s="265">
        <v>3338.9939601826836</v>
      </c>
      <c r="U2006" s="70">
        <v>2461.2423590789822</v>
      </c>
      <c r="V2006" s="70">
        <v>2646.0577623814452</v>
      </c>
      <c r="W2006" s="70">
        <v>2740.0325578677575</v>
      </c>
      <c r="X2006" s="70">
        <v>2924.7424173622621</v>
      </c>
      <c r="Y2006" s="70">
        <v>3100.0239941209047</v>
      </c>
      <c r="Z2006" s="70">
        <v>3266.0728176799425</v>
      </c>
      <c r="AA2006" s="70">
        <v>3404.9014290429141</v>
      </c>
      <c r="BJ2006" s="275"/>
    </row>
    <row r="2007" spans="1:62" x14ac:dyDescent="0.25">
      <c r="A2007" t="str">
        <f t="shared" si="41"/>
        <v>87. Maatschappelijke dienstverlening met huisvesting</v>
      </c>
      <c r="B2007" s="275">
        <v>87</v>
      </c>
      <c r="C2007" s="5" t="s">
        <v>162</v>
      </c>
      <c r="D2007" s="270"/>
      <c r="E2007" s="70">
        <v>1583.1803881684455</v>
      </c>
      <c r="F2007" s="70">
        <v>1707.3006466061827</v>
      </c>
      <c r="G2007" s="70">
        <v>1752.0966347367839</v>
      </c>
      <c r="H2007" s="70">
        <v>1868.7598551672222</v>
      </c>
      <c r="I2007" s="70">
        <v>1816.0823200123605</v>
      </c>
      <c r="J2007" s="70">
        <v>1985.7039064511544</v>
      </c>
      <c r="K2007" s="69">
        <v>2054.426396089968</v>
      </c>
      <c r="L2007" s="69">
        <v>2142.3714015570013</v>
      </c>
      <c r="M2007" s="265">
        <v>2162.4564464288192</v>
      </c>
      <c r="N2007" s="70">
        <v>2160.6679522729173</v>
      </c>
      <c r="O2007" s="70">
        <v>2179.3345460050173</v>
      </c>
      <c r="P2007" s="70">
        <v>2204.2130882489291</v>
      </c>
      <c r="Q2007" s="70">
        <v>2208.2946289819492</v>
      </c>
      <c r="R2007" s="70">
        <v>2223.7013264454508</v>
      </c>
      <c r="S2007" s="70">
        <v>2242.9266088679906</v>
      </c>
      <c r="T2007" s="265">
        <v>2359.5196762653518</v>
      </c>
      <c r="U2007" s="70">
        <v>2118.7890082167114</v>
      </c>
      <c r="V2007" s="70">
        <v>2149.5403155035592</v>
      </c>
      <c r="W2007" s="70">
        <v>2186.7406557139475</v>
      </c>
      <c r="X2007" s="70">
        <v>2203.5490876486183</v>
      </c>
      <c r="Y2007" s="70">
        <v>2231.845768318602</v>
      </c>
      <c r="Z2007" s="70">
        <v>2264.2521995944185</v>
      </c>
      <c r="AA2007" s="70">
        <v>2395.8264171363166</v>
      </c>
      <c r="BJ2007" s="275"/>
    </row>
    <row r="2008" spans="1:62" x14ac:dyDescent="0.25">
      <c r="A2008" t="str">
        <f t="shared" si="41"/>
        <v>87. Maatschappelijke dienstverlening met huisvesting</v>
      </c>
      <c r="B2008" s="275">
        <v>87</v>
      </c>
      <c r="C2008" s="5" t="s">
        <v>163</v>
      </c>
      <c r="D2008" s="270"/>
      <c r="E2008" s="70">
        <v>1272.8852556881341</v>
      </c>
      <c r="F2008" s="70">
        <v>1393.5532087330298</v>
      </c>
      <c r="G2008" s="70">
        <v>1429.6953428225013</v>
      </c>
      <c r="H2008" s="70">
        <v>1530.0482289256056</v>
      </c>
      <c r="I2008" s="70">
        <v>1490.4739993757905</v>
      </c>
      <c r="J2008" s="70">
        <v>1645.3107485105606</v>
      </c>
      <c r="K2008" s="69">
        <v>1699.5044414274973</v>
      </c>
      <c r="L2008" s="69">
        <v>1722.8956797989156</v>
      </c>
      <c r="M2008" s="265">
        <v>1740.3069428119813</v>
      </c>
      <c r="N2008" s="70">
        <v>1693.950217270411</v>
      </c>
      <c r="O2008" s="70">
        <v>1728.8138919514886</v>
      </c>
      <c r="P2008" s="70">
        <v>1783.4195530511463</v>
      </c>
      <c r="Q2008" s="70">
        <v>1851.7205456698889</v>
      </c>
      <c r="R2008" s="70">
        <v>1930.8177339942267</v>
      </c>
      <c r="S2008" s="70">
        <v>2010.8281664085212</v>
      </c>
      <c r="T2008" s="265">
        <v>2028.2002537798926</v>
      </c>
      <c r="U2008" s="70">
        <v>1654.781658562965</v>
      </c>
      <c r="V2008" s="70">
        <v>1698.6750587958861</v>
      </c>
      <c r="W2008" s="70">
        <v>1762.5343967281276</v>
      </c>
      <c r="X2008" s="70">
        <v>1840.6937322597998</v>
      </c>
      <c r="Y2008" s="70">
        <v>1930.4980980860607</v>
      </c>
      <c r="Z2008" s="70">
        <v>2022.2044876413051</v>
      </c>
      <c r="AA2008" s="70">
        <v>2051.5540034992482</v>
      </c>
      <c r="BJ2008" s="275"/>
    </row>
    <row r="2009" spans="1:62" x14ac:dyDescent="0.25">
      <c r="A2009" t="str">
        <f t="shared" si="41"/>
        <v>87. Maatschappelijke dienstverlening met huisvesting</v>
      </c>
      <c r="B2009" s="275">
        <v>87</v>
      </c>
      <c r="C2009" s="5" t="s">
        <v>164</v>
      </c>
      <c r="D2009" s="270"/>
      <c r="E2009" s="70">
        <v>1027.5089245943745</v>
      </c>
      <c r="F2009" s="70">
        <v>1108.5132332013538</v>
      </c>
      <c r="G2009" s="70">
        <v>1096.9805395540038</v>
      </c>
      <c r="H2009" s="70">
        <v>1199.0729174380399</v>
      </c>
      <c r="I2009" s="70">
        <v>1144.7380496948529</v>
      </c>
      <c r="J2009" s="70">
        <v>1299.5281070736016</v>
      </c>
      <c r="K2009" s="69">
        <v>1359.9423114786596</v>
      </c>
      <c r="L2009" s="69">
        <v>1416.1187524196855</v>
      </c>
      <c r="M2009" s="265">
        <v>1439.4450198278232</v>
      </c>
      <c r="N2009" s="70">
        <v>1383.0617758210567</v>
      </c>
      <c r="O2009" s="70">
        <v>1402.372095568441</v>
      </c>
      <c r="P2009" s="70">
        <v>1421.2272735498964</v>
      </c>
      <c r="Q2009" s="70">
        <v>1441.0316684090117</v>
      </c>
      <c r="R2009" s="70">
        <v>1463.8779602385116</v>
      </c>
      <c r="S2009" s="70">
        <v>1496.7890272026646</v>
      </c>
      <c r="T2009" s="265">
        <v>1527.5948709509448</v>
      </c>
      <c r="U2009" s="70">
        <v>1342.8794783605467</v>
      </c>
      <c r="V2009" s="70">
        <v>1369.5589512555987</v>
      </c>
      <c r="W2009" s="70">
        <v>1396.0565580597174</v>
      </c>
      <c r="X2009" s="70">
        <v>1423.7541924780023</v>
      </c>
      <c r="Y2009" s="70">
        <v>1454.7500270324044</v>
      </c>
      <c r="Z2009" s="70">
        <v>1496.1188794395398</v>
      </c>
      <c r="AA2009" s="70">
        <v>1535.803719086779</v>
      </c>
      <c r="BJ2009" s="275"/>
    </row>
    <row r="2010" spans="1:62" x14ac:dyDescent="0.25">
      <c r="A2010" t="str">
        <f t="shared" si="41"/>
        <v>87. Maatschappelijke dienstverlening met huisvesting</v>
      </c>
      <c r="B2010" s="275">
        <v>87</v>
      </c>
      <c r="C2010" s="5" t="s">
        <v>165</v>
      </c>
      <c r="D2010" s="270"/>
      <c r="E2010" s="70">
        <v>977.05434142362003</v>
      </c>
      <c r="F2010" s="70">
        <v>1029.1001292219539</v>
      </c>
      <c r="G2010" s="70">
        <v>1004.9836443476395</v>
      </c>
      <c r="H2010" s="70">
        <v>1073.2726411944584</v>
      </c>
      <c r="I2010" s="70">
        <v>995.20162177998645</v>
      </c>
      <c r="J2010" s="70">
        <v>1131.5355276440241</v>
      </c>
      <c r="K2010" s="69">
        <v>1161.7123769680463</v>
      </c>
      <c r="L2010" s="69">
        <v>1179.0364273033165</v>
      </c>
      <c r="M2010" s="265">
        <v>1210.8473126254582</v>
      </c>
      <c r="N2010" s="70">
        <v>1140.4578628038412</v>
      </c>
      <c r="O2010" s="70">
        <v>1168.3784203810173</v>
      </c>
      <c r="P2010" s="70">
        <v>1197.4229438103637</v>
      </c>
      <c r="Q2010" s="70">
        <v>1233.0967349001626</v>
      </c>
      <c r="R2010" s="70">
        <v>1250.4635197010186</v>
      </c>
      <c r="S2010" s="70">
        <v>1277.6643473853687</v>
      </c>
      <c r="T2010" s="265">
        <v>1295.5031073808834</v>
      </c>
      <c r="U2010" s="70">
        <v>1100.6367477134347</v>
      </c>
      <c r="V2010" s="70">
        <v>1134.149492980348</v>
      </c>
      <c r="W2010" s="70">
        <v>1169.112656619702</v>
      </c>
      <c r="X2010" s="70">
        <v>1210.9548344933714</v>
      </c>
      <c r="Y2010" s="70">
        <v>1235.1617519520844</v>
      </c>
      <c r="Z2010" s="70">
        <v>1269.3798364744423</v>
      </c>
      <c r="AA2010" s="70">
        <v>1294.5990653676313</v>
      </c>
      <c r="BJ2010" s="275"/>
    </row>
    <row r="2011" spans="1:62" x14ac:dyDescent="0.25">
      <c r="A2011" t="str">
        <f t="shared" si="41"/>
        <v>87. Maatschappelijke dienstverlening met huisvesting</v>
      </c>
      <c r="B2011" s="275">
        <v>87</v>
      </c>
      <c r="C2011" s="5" t="s">
        <v>166</v>
      </c>
      <c r="D2011" s="266"/>
      <c r="E2011" s="70">
        <v>889.50515283908578</v>
      </c>
      <c r="F2011" s="70">
        <v>1005.9166655462921</v>
      </c>
      <c r="G2011" s="70">
        <v>994.50147022710678</v>
      </c>
      <c r="H2011" s="70">
        <v>1061.4735176687748</v>
      </c>
      <c r="I2011" s="70">
        <v>929.67015623100644</v>
      </c>
      <c r="J2011" s="70">
        <v>1030.384957332383</v>
      </c>
      <c r="K2011" s="69">
        <v>1046.3181214028741</v>
      </c>
      <c r="L2011" s="69">
        <v>1046.5736647143585</v>
      </c>
      <c r="M2011" s="265">
        <v>1030.2867098591071</v>
      </c>
      <c r="N2011" s="70">
        <v>946.71277061208502</v>
      </c>
      <c r="O2011" s="70">
        <v>958.4954524669721</v>
      </c>
      <c r="P2011" s="70">
        <v>961.63645128650933</v>
      </c>
      <c r="Q2011" s="70">
        <v>960.67801369832512</v>
      </c>
      <c r="R2011" s="70">
        <v>985.86083950260161</v>
      </c>
      <c r="S2011" s="70">
        <v>999.3479462323578</v>
      </c>
      <c r="T2011" s="265">
        <v>1023.8934989163344</v>
      </c>
      <c r="U2011" s="70">
        <v>905.48132955668711</v>
      </c>
      <c r="V2011" s="70">
        <v>922.09004193756289</v>
      </c>
      <c r="W2011" s="70">
        <v>930.49962648186863</v>
      </c>
      <c r="X2011" s="70">
        <v>934.98608676932133</v>
      </c>
      <c r="Y2011" s="70">
        <v>965.08357334429218</v>
      </c>
      <c r="Z2011" s="70">
        <v>983.98401398828355</v>
      </c>
      <c r="AA2011" s="70">
        <v>1014.0237218905773</v>
      </c>
      <c r="BJ2011" s="275"/>
    </row>
    <row r="2012" spans="1:62" x14ac:dyDescent="0.25">
      <c r="A2012" t="str">
        <f t="shared" si="41"/>
        <v>87. Maatschappelijke dienstverlening met huisvesting</v>
      </c>
      <c r="B2012" s="275">
        <v>87</v>
      </c>
      <c r="C2012" s="5" t="s">
        <v>167</v>
      </c>
      <c r="D2012" s="266"/>
      <c r="E2012" s="70">
        <v>568.41145105011481</v>
      </c>
      <c r="F2012" s="70">
        <v>692.55457143681804</v>
      </c>
      <c r="G2012" s="70">
        <v>750.96351946905054</v>
      </c>
      <c r="H2012" s="70">
        <v>891.32596750774906</v>
      </c>
      <c r="I2012" s="70">
        <v>855.90504890840089</v>
      </c>
      <c r="J2012" s="70">
        <v>1047.3609485086224</v>
      </c>
      <c r="K2012" s="69">
        <v>1112.6593799628974</v>
      </c>
      <c r="L2012" s="69">
        <v>1144.6648553360828</v>
      </c>
      <c r="M2012" s="265">
        <v>1112.8213865206637</v>
      </c>
      <c r="N2012" s="70">
        <v>975.44643577999659</v>
      </c>
      <c r="O2012" s="70">
        <v>933.37375733220279</v>
      </c>
      <c r="P2012" s="70">
        <v>908.42350147686068</v>
      </c>
      <c r="Q2012" s="70">
        <v>894.08560982907125</v>
      </c>
      <c r="R2012" s="70">
        <v>887.9080838963597</v>
      </c>
      <c r="S2012" s="70">
        <v>893.64688528597367</v>
      </c>
      <c r="T2012" s="265">
        <v>904.35610888458916</v>
      </c>
      <c r="U2012" s="70">
        <v>929.33583326948485</v>
      </c>
      <c r="V2012" s="70">
        <v>894.43102222407981</v>
      </c>
      <c r="W2012" s="70">
        <v>875.59170713293202</v>
      </c>
      <c r="X2012" s="70">
        <v>866.79100205303564</v>
      </c>
      <c r="Y2012" s="70">
        <v>865.81540792983867</v>
      </c>
      <c r="Z2012" s="70">
        <v>876.48655194966545</v>
      </c>
      <c r="AA2012" s="70">
        <v>892.15599561228476</v>
      </c>
      <c r="BJ2012" s="275"/>
    </row>
    <row r="2013" spans="1:62" x14ac:dyDescent="0.25">
      <c r="A2013" t="str">
        <f t="shared" si="41"/>
        <v>87. Maatschappelijke dienstverlening met huisvesting</v>
      </c>
      <c r="B2013" s="275">
        <v>87</v>
      </c>
      <c r="C2013" s="5" t="s">
        <v>168</v>
      </c>
      <c r="D2013" s="266"/>
      <c r="E2013" s="70">
        <v>512.10584192289571</v>
      </c>
      <c r="F2013" s="70">
        <v>621.42373687126292</v>
      </c>
      <c r="G2013" s="70">
        <v>739.00575129665219</v>
      </c>
      <c r="H2013" s="70">
        <v>939.68422850522131</v>
      </c>
      <c r="I2013" s="70">
        <v>1009.58597695801</v>
      </c>
      <c r="J2013" s="70">
        <v>1270.5361277435914</v>
      </c>
      <c r="K2013" s="69">
        <v>1435.8592251005068</v>
      </c>
      <c r="L2013" s="69">
        <v>1625.4343135578154</v>
      </c>
      <c r="M2013" s="265">
        <v>1784.4274855248914</v>
      </c>
      <c r="N2013" s="70">
        <v>1851.7611125371834</v>
      </c>
      <c r="O2013" s="70">
        <v>1926.1831609635269</v>
      </c>
      <c r="P2013" s="70">
        <v>1938.4881049153707</v>
      </c>
      <c r="Q2013" s="70">
        <v>1920.5744172083932</v>
      </c>
      <c r="R2013" s="70">
        <v>1833.6838622852945</v>
      </c>
      <c r="S2013" s="70">
        <v>1766.0716252268455</v>
      </c>
      <c r="T2013" s="265">
        <v>1691.5315916679008</v>
      </c>
      <c r="U2013" s="70">
        <v>1823.3518067427626</v>
      </c>
      <c r="V2013" s="70">
        <v>1907.6781474551319</v>
      </c>
      <c r="W2013" s="70">
        <v>1931.0462441163857</v>
      </c>
      <c r="X2013" s="70">
        <v>1924.3438857353326</v>
      </c>
      <c r="Y2013" s="70">
        <v>1847.9831988079459</v>
      </c>
      <c r="Z2013" s="70">
        <v>1790.2095902928627</v>
      </c>
      <c r="AA2013" s="70">
        <v>1724.6369656968855</v>
      </c>
      <c r="BJ2013" s="275"/>
    </row>
    <row r="2014" spans="1:62" x14ac:dyDescent="0.25">
      <c r="A2014" t="str">
        <f t="shared" si="41"/>
        <v>87. Maatschappelijke dienstverlening met huisvesting</v>
      </c>
      <c r="B2014" s="275">
        <v>87</v>
      </c>
      <c r="C2014" s="5" t="s">
        <v>169</v>
      </c>
      <c r="D2014" s="266"/>
      <c r="E2014" s="70">
        <v>50.658250085263063</v>
      </c>
      <c r="F2014" s="70">
        <v>57.711412361965557</v>
      </c>
      <c r="G2014" s="70">
        <v>56.809625157323623</v>
      </c>
      <c r="H2014" s="70">
        <v>66.210125871890796</v>
      </c>
      <c r="I2014" s="70">
        <v>78.334834614182853</v>
      </c>
      <c r="J2014" s="70">
        <v>93.100422492741288</v>
      </c>
      <c r="K2014" s="69">
        <v>110.99305794104592</v>
      </c>
      <c r="L2014" s="69">
        <v>120.35080116936622</v>
      </c>
      <c r="M2014" s="265">
        <v>142.3425793619912</v>
      </c>
      <c r="N2014" s="70">
        <v>161.68715365553578</v>
      </c>
      <c r="O2014" s="70">
        <v>196.08959939174233</v>
      </c>
      <c r="P2014" s="70">
        <v>453.19012267107553</v>
      </c>
      <c r="Q2014" s="70">
        <v>512.93998651671245</v>
      </c>
      <c r="R2014" s="70">
        <v>577.75684048664357</v>
      </c>
      <c r="S2014" s="70">
        <v>582.68700298750355</v>
      </c>
      <c r="T2014" s="265">
        <v>607.42422966595734</v>
      </c>
      <c r="U2014" s="70">
        <v>159.93843688913569</v>
      </c>
      <c r="V2014" s="70">
        <v>195.09848707290399</v>
      </c>
      <c r="W2014" s="70">
        <v>453.5255816385145</v>
      </c>
      <c r="X2014" s="70">
        <v>516.30926700038106</v>
      </c>
      <c r="Y2014" s="70">
        <v>584.93885543901456</v>
      </c>
      <c r="Z2014" s="70">
        <v>593.3660810452659</v>
      </c>
      <c r="AA2014" s="70">
        <v>622.15917226584509</v>
      </c>
      <c r="BJ2014" s="275"/>
    </row>
    <row r="2015" spans="1:62" x14ac:dyDescent="0.25">
      <c r="A2015" t="str">
        <f t="shared" si="41"/>
        <v>87. Maatschappelijke dienstverlening met huisvesting</v>
      </c>
      <c r="B2015" s="275">
        <v>87</v>
      </c>
      <c r="C2015" s="5" t="s">
        <v>26</v>
      </c>
      <c r="D2015" s="270"/>
      <c r="E2015" s="70">
        <v>1131.1755430582737</v>
      </c>
      <c r="F2015" s="70">
        <v>1371.6897206700467</v>
      </c>
      <c r="G2015" s="70">
        <v>1546.7788959230263</v>
      </c>
      <c r="H2015" s="70">
        <v>1897.2203218848613</v>
      </c>
      <c r="I2015" s="70">
        <v>1943.8258604805937</v>
      </c>
      <c r="J2015" s="70">
        <v>2410.9974987449555</v>
      </c>
      <c r="K2015" s="69">
        <v>2659.5116630044504</v>
      </c>
      <c r="L2015" s="69">
        <v>2890.4499700632646</v>
      </c>
      <c r="M2015" s="265">
        <v>3039.5914514075462</v>
      </c>
      <c r="N2015" s="70">
        <v>2988.8947019727161</v>
      </c>
      <c r="O2015" s="70">
        <v>3055.6465176874722</v>
      </c>
      <c r="P2015" s="70">
        <v>3300.1017290633072</v>
      </c>
      <c r="Q2015" s="70">
        <v>3327.6000135541772</v>
      </c>
      <c r="R2015" s="70">
        <v>3299.3487866682981</v>
      </c>
      <c r="S2015" s="70">
        <v>3242.4055135003227</v>
      </c>
      <c r="T2015" s="265">
        <v>3203.3119302184473</v>
      </c>
      <c r="U2015" s="70">
        <v>2912.6260769013829</v>
      </c>
      <c r="V2015" s="70">
        <v>2997.2076567521158</v>
      </c>
      <c r="W2015" s="70">
        <v>3260.1635328878319</v>
      </c>
      <c r="X2015" s="70">
        <v>3307.4441547887495</v>
      </c>
      <c r="Y2015" s="70">
        <v>3298.7374621767995</v>
      </c>
      <c r="Z2015" s="70">
        <v>3260.062223287794</v>
      </c>
      <c r="AA2015" s="70">
        <v>3238.9521335750151</v>
      </c>
      <c r="BJ2015" s="275"/>
    </row>
    <row r="2016" spans="1:62" x14ac:dyDescent="0.25">
      <c r="A2016" t="str">
        <f t="shared" si="41"/>
        <v>87. Maatschappelijke dienstverlening met huisvesting</v>
      </c>
      <c r="B2016" s="275">
        <v>87</v>
      </c>
      <c r="C2016" s="5" t="s">
        <v>19</v>
      </c>
      <c r="D2016" s="270"/>
      <c r="E2016" s="70">
        <v>11840.791934313433</v>
      </c>
      <c r="F2016" s="70">
        <v>12922.538263954368</v>
      </c>
      <c r="G2016" s="70">
        <v>13286.414750081956</v>
      </c>
      <c r="H2016" s="70">
        <v>14190.882205518888</v>
      </c>
      <c r="I2016" s="70">
        <v>13702.278548521126</v>
      </c>
      <c r="J2016" s="70">
        <v>15117.039937397107</v>
      </c>
      <c r="K2016" s="69">
        <v>15601.720896686695</v>
      </c>
      <c r="L2016" s="69">
        <v>15961.720936793943</v>
      </c>
      <c r="M2016" s="265">
        <v>16006.827601995446</v>
      </c>
      <c r="N2016" s="70">
        <v>15428.283225877278</v>
      </c>
      <c r="O2016" s="70">
        <v>15959.792435812502</v>
      </c>
      <c r="P2016" s="70">
        <v>16496.145925050278</v>
      </c>
      <c r="Q2016" s="70">
        <v>16995.161680270074</v>
      </c>
      <c r="R2016" s="70">
        <v>17448.103462301919</v>
      </c>
      <c r="S2016" s="70">
        <v>17862.730215636195</v>
      </c>
      <c r="T2016" s="265">
        <v>18271.2291679218</v>
      </c>
      <c r="U2016" s="70">
        <v>15086.882873111035</v>
      </c>
      <c r="V2016" s="70">
        <v>15702.242852660471</v>
      </c>
      <c r="W2016" s="70">
        <v>16329.011595602909</v>
      </c>
      <c r="X2016" s="70">
        <v>16924.402391007334</v>
      </c>
      <c r="Y2016" s="70">
        <v>17478.861610170316</v>
      </c>
      <c r="Z2016" s="70">
        <v>17999.601013079358</v>
      </c>
      <c r="AA2016" s="70">
        <v>18519.303516797412</v>
      </c>
      <c r="BJ2016" s="275"/>
    </row>
    <row r="2017" spans="1:62" x14ac:dyDescent="0.25">
      <c r="A2017" t="str">
        <f t="shared" si="41"/>
        <v>87. Maatschappelijke dienstverlening met huisvesting</v>
      </c>
      <c r="B2017" s="275">
        <v>87</v>
      </c>
      <c r="C2017" s="5" t="s">
        <v>20</v>
      </c>
      <c r="D2017" s="270"/>
      <c r="E2017" s="267">
        <v>9.5532085128549549E-2</v>
      </c>
      <c r="F2017" s="267">
        <v>0.1061470813745768</v>
      </c>
      <c r="G2017" s="267">
        <v>0.11641808004777851</v>
      </c>
      <c r="H2017" s="267">
        <v>0.13369290889801236</v>
      </c>
      <c r="I2017" s="267">
        <v>0.14186150526697539</v>
      </c>
      <c r="J2017" s="267">
        <v>0.15948872985249835</v>
      </c>
      <c r="K2017" s="333">
        <v>0.1704627124543194</v>
      </c>
      <c r="L2017" s="333">
        <v>0.18108636164665573</v>
      </c>
      <c r="M2017" s="268">
        <v>0.18989343341391546</v>
      </c>
      <c r="N2017" s="267">
        <v>0.19372827541560528</v>
      </c>
      <c r="O2017" s="267">
        <v>0.19145903870471678</v>
      </c>
      <c r="P2017" s="267">
        <v>0.20005289381272548</v>
      </c>
      <c r="Q2017" s="267">
        <v>0.19579690244531392</v>
      </c>
      <c r="R2017" s="267">
        <v>0.1890949806548784</v>
      </c>
      <c r="S2017" s="267">
        <v>0.18151791323938113</v>
      </c>
      <c r="T2017" s="268">
        <v>0.17532000177866508</v>
      </c>
      <c r="U2017" s="267">
        <v>0.19305684954262367</v>
      </c>
      <c r="V2017" s="267">
        <v>0.19087767810471046</v>
      </c>
      <c r="W2017" s="267">
        <v>0.19965467681863436</v>
      </c>
      <c r="X2017" s="267">
        <v>0.19542457561432938</v>
      </c>
      <c r="Y2017" s="267">
        <v>0.18872724870465155</v>
      </c>
      <c r="Z2017" s="267">
        <v>0.18111858262407479</v>
      </c>
      <c r="AA2017" s="267">
        <v>0.17489600138780678</v>
      </c>
      <c r="BJ2017" s="275"/>
    </row>
    <row r="2018" spans="1:62" x14ac:dyDescent="0.25">
      <c r="A2018" t="str">
        <f t="shared" si="41"/>
        <v>87. Maatschappelijke dienstverlening met huisvesting</v>
      </c>
      <c r="B2018" s="275">
        <v>87</v>
      </c>
      <c r="C2018" s="5" t="s">
        <v>29</v>
      </c>
      <c r="D2018" s="270"/>
      <c r="E2018" s="70">
        <v>11840.791934313433</v>
      </c>
      <c r="F2018" s="70">
        <v>12922.538263954368</v>
      </c>
      <c r="G2018" s="70">
        <v>13286.414750081956</v>
      </c>
      <c r="H2018" s="70">
        <v>14190.882205518888</v>
      </c>
      <c r="I2018" s="70">
        <v>13702.278548521126</v>
      </c>
      <c r="J2018" s="70">
        <v>15117.039937397107</v>
      </c>
      <c r="K2018" s="69">
        <v>15601.720896686695</v>
      </c>
      <c r="L2018" s="69">
        <v>15961.720936793943</v>
      </c>
      <c r="M2018" s="265">
        <v>16006.827601995446</v>
      </c>
      <c r="N2018" s="70">
        <v>15428.283225877278</v>
      </c>
      <c r="O2018" s="70">
        <v>15959.792435812502</v>
      </c>
      <c r="P2018" s="70">
        <v>16496.145925050278</v>
      </c>
      <c r="Q2018" s="70">
        <v>16995.161680270074</v>
      </c>
      <c r="R2018" s="70">
        <v>17448.103462301919</v>
      </c>
      <c r="S2018" s="70">
        <v>17862.730215636195</v>
      </c>
      <c r="T2018" s="265">
        <v>18271.2291679218</v>
      </c>
      <c r="U2018" s="70">
        <v>15086.882873111035</v>
      </c>
      <c r="V2018" s="70">
        <v>15702.242852660471</v>
      </c>
      <c r="W2018" s="70">
        <v>16329.011595602909</v>
      </c>
      <c r="X2018" s="70">
        <v>16924.402391007334</v>
      </c>
      <c r="Y2018" s="70">
        <v>17478.861610170316</v>
      </c>
      <c r="Z2018" s="70">
        <v>17999.601013079358</v>
      </c>
      <c r="AA2018" s="70">
        <v>18519.303516797412</v>
      </c>
      <c r="BJ2018" s="275"/>
    </row>
    <row r="2019" spans="1:62" x14ac:dyDescent="0.25">
      <c r="A2019" t="str">
        <f t="shared" si="41"/>
        <v>88. Maatschappelijke dienstverlening zonder huisvesting</v>
      </c>
      <c r="B2019" s="275">
        <v>88</v>
      </c>
      <c r="C2019" s="5" t="s">
        <v>25</v>
      </c>
      <c r="D2019" s="70">
        <v>105714</v>
      </c>
      <c r="E2019" s="70">
        <v>106870</v>
      </c>
      <c r="F2019" s="70">
        <v>105732</v>
      </c>
      <c r="G2019" s="70">
        <v>108285</v>
      </c>
      <c r="H2019" s="70">
        <v>110925</v>
      </c>
      <c r="I2019" s="70">
        <v>113244</v>
      </c>
      <c r="J2019" s="70">
        <v>112867</v>
      </c>
      <c r="K2019" s="69">
        <v>112688</v>
      </c>
      <c r="L2019" s="69">
        <v>112154</v>
      </c>
      <c r="M2019" s="265">
        <v>110598.58466702428</v>
      </c>
      <c r="N2019" s="70">
        <v>111155.06143313667</v>
      </c>
      <c r="O2019" s="70">
        <v>111714.33811203408</v>
      </c>
      <c r="P2019" s="70">
        <v>112276.42879147752</v>
      </c>
      <c r="Q2019" s="70">
        <v>112841.34763011029</v>
      </c>
      <c r="R2019" s="70">
        <v>113409.10885781514</v>
      </c>
      <c r="S2019" s="70">
        <v>113979.72677607222</v>
      </c>
      <c r="T2019" s="265">
        <v>114553.21575831984</v>
      </c>
      <c r="U2019" s="70">
        <v>111791.26992273332</v>
      </c>
      <c r="V2019" s="70">
        <v>112996.81698968037</v>
      </c>
      <c r="W2019" s="70">
        <v>114215.36456848885</v>
      </c>
      <c r="X2019" s="70">
        <v>115447.05285551705</v>
      </c>
      <c r="Y2019" s="70">
        <v>116692.02355898829</v>
      </c>
      <c r="Z2019" s="70">
        <v>117950.41991529497</v>
      </c>
      <c r="AA2019" s="70">
        <v>119222.38670547763</v>
      </c>
      <c r="BJ2019" s="275"/>
    </row>
    <row r="2020" spans="1:62" x14ac:dyDescent="0.25">
      <c r="A2020" t="str">
        <f t="shared" si="41"/>
        <v>88. Maatschappelijke dienstverlening zonder huisvesting</v>
      </c>
      <c r="B2020" s="275">
        <v>88</v>
      </c>
      <c r="C2020" s="5" t="s">
        <v>154</v>
      </c>
      <c r="D2020" s="266"/>
      <c r="E2020" s="70">
        <v>1156</v>
      </c>
      <c r="F2020" s="70">
        <v>-1138</v>
      </c>
      <c r="G2020" s="70">
        <v>2553</v>
      </c>
      <c r="H2020" s="70">
        <v>2640</v>
      </c>
      <c r="I2020" s="70">
        <v>2319</v>
      </c>
      <c r="J2020" s="70">
        <v>-377</v>
      </c>
      <c r="K2020" s="69">
        <v>-179</v>
      </c>
      <c r="L2020" s="69">
        <v>-534</v>
      </c>
      <c r="M2020" s="265">
        <v>-1555.4153329757246</v>
      </c>
      <c r="N2020" s="70">
        <v>556.47676611239149</v>
      </c>
      <c r="O2020" s="70">
        <v>559.27667889741133</v>
      </c>
      <c r="P2020" s="70">
        <v>562.09067944344133</v>
      </c>
      <c r="Q2020" s="70">
        <v>564.91883863277326</v>
      </c>
      <c r="R2020" s="70">
        <v>567.76122770484653</v>
      </c>
      <c r="S2020" s="70">
        <v>570.61791825707769</v>
      </c>
      <c r="T2020" s="265">
        <v>573.48898224762524</v>
      </c>
      <c r="U2020" s="70">
        <v>1192.685255709046</v>
      </c>
      <c r="V2020" s="70">
        <v>1205.5470669470524</v>
      </c>
      <c r="W2020" s="70">
        <v>1218.5475788084732</v>
      </c>
      <c r="X2020" s="70">
        <v>1231.6882870281988</v>
      </c>
      <c r="Y2020" s="70">
        <v>1244.9707034712483</v>
      </c>
      <c r="Z2020" s="70">
        <v>1258.3963563066791</v>
      </c>
      <c r="AA2020" s="70">
        <v>1271.9667901826615</v>
      </c>
      <c r="BJ2020" s="275"/>
    </row>
    <row r="2021" spans="1:62" x14ac:dyDescent="0.25">
      <c r="A2021" t="str">
        <f t="shared" si="41"/>
        <v>88. Maatschappelijke dienstverlening zonder huisvesting</v>
      </c>
      <c r="B2021" s="275">
        <v>88</v>
      </c>
      <c r="C2021" s="5" t="s">
        <v>155</v>
      </c>
      <c r="D2021" s="266"/>
      <c r="E2021" s="267">
        <v>1.0109351646896343</v>
      </c>
      <c r="F2021" s="267">
        <v>0.98935154861046126</v>
      </c>
      <c r="G2021" s="267">
        <v>1.0241459539212348</v>
      </c>
      <c r="H2021" s="267">
        <v>1.0243801080482062</v>
      </c>
      <c r="I2021" s="267">
        <v>1.0209060175794455</v>
      </c>
      <c r="J2021" s="267">
        <v>0.99667090530182612</v>
      </c>
      <c r="K2021" s="333">
        <v>0.99841406256921861</v>
      </c>
      <c r="L2021" s="333">
        <v>0.99526125230725548</v>
      </c>
      <c r="M2021" s="268">
        <v>0.98613143237890999</v>
      </c>
      <c r="N2021" s="267">
        <v>1.0050314998857153</v>
      </c>
      <c r="O2021" s="267">
        <v>1.0050314998857144</v>
      </c>
      <c r="P2021" s="267">
        <v>1.0050314998857151</v>
      </c>
      <c r="Q2021" s="267">
        <v>1.0050314998857146</v>
      </c>
      <c r="R2021" s="267">
        <v>1.0050314998857153</v>
      </c>
      <c r="S2021" s="267">
        <v>1.0050314998857144</v>
      </c>
      <c r="T2021" s="268">
        <v>1.0050314998857148</v>
      </c>
      <c r="U2021" s="267">
        <v>1.0107839106558174</v>
      </c>
      <c r="V2021" s="267">
        <v>1.0107839106558167</v>
      </c>
      <c r="W2021" s="267">
        <v>1.0107839106558174</v>
      </c>
      <c r="X2021" s="267">
        <v>1.0107839106558174</v>
      </c>
      <c r="Y2021" s="267">
        <v>1.0107839106558167</v>
      </c>
      <c r="Z2021" s="267">
        <v>1.0107839106558174</v>
      </c>
      <c r="AA2021" s="267">
        <v>1.0107839106558172</v>
      </c>
      <c r="BJ2021" s="275"/>
    </row>
    <row r="2022" spans="1:62" x14ac:dyDescent="0.25">
      <c r="A2022" t="str">
        <f t="shared" si="41"/>
        <v>88. Maatschappelijke dienstverlening zonder huisvesting</v>
      </c>
      <c r="B2022" s="275">
        <v>88</v>
      </c>
      <c r="C2022" s="5" t="s">
        <v>8</v>
      </c>
      <c r="D2022" s="70">
        <v>367</v>
      </c>
      <c r="E2022" s="70">
        <v>426</v>
      </c>
      <c r="F2022" s="70">
        <v>264</v>
      </c>
      <c r="G2022" s="70">
        <v>298</v>
      </c>
      <c r="H2022" s="70">
        <v>314</v>
      </c>
      <c r="I2022" s="70">
        <v>335</v>
      </c>
      <c r="J2022" s="70">
        <v>337</v>
      </c>
      <c r="K2022" s="69">
        <v>352</v>
      </c>
      <c r="L2022" s="69">
        <v>352</v>
      </c>
      <c r="M2022" s="265">
        <v>300.15100634093483</v>
      </c>
      <c r="N2022" s="70">
        <v>319.29620776240404</v>
      </c>
      <c r="O2022" s="70">
        <v>323.93337627097225</v>
      </c>
      <c r="P2022" s="70">
        <v>342.81327822028248</v>
      </c>
      <c r="Q2022" s="70">
        <v>359.84638155323995</v>
      </c>
      <c r="R2022" s="70">
        <v>375.18927921223303</v>
      </c>
      <c r="S2022" s="70">
        <v>387.72370169485151</v>
      </c>
      <c r="T2022" s="265">
        <v>381.06078686589979</v>
      </c>
      <c r="U2022" s="70">
        <v>321.12373550118031</v>
      </c>
      <c r="V2022" s="70">
        <v>327.65212643190182</v>
      </c>
      <c r="W2022" s="70">
        <v>348.73342492543242</v>
      </c>
      <c r="X2022" s="70">
        <v>368.15586753909196</v>
      </c>
      <c r="Y2022" s="70">
        <v>386.05008583397114</v>
      </c>
      <c r="Z2022" s="70">
        <v>401.23076901094026</v>
      </c>
      <c r="AA2022" s="70">
        <v>396.59276423866186</v>
      </c>
      <c r="BJ2022" s="275"/>
    </row>
    <row r="2023" spans="1:62" x14ac:dyDescent="0.25">
      <c r="A2023" t="str">
        <f t="shared" si="41"/>
        <v>88. Maatschappelijke dienstverlening zonder huisvesting</v>
      </c>
      <c r="B2023" s="275">
        <v>88</v>
      </c>
      <c r="C2023" s="5" t="s">
        <v>9</v>
      </c>
      <c r="D2023" s="70">
        <v>6378</v>
      </c>
      <c r="E2023" s="70">
        <v>6370</v>
      </c>
      <c r="F2023" s="70">
        <v>6121</v>
      </c>
      <c r="G2023" s="70">
        <v>6154</v>
      </c>
      <c r="H2023" s="70">
        <v>6115</v>
      </c>
      <c r="I2023" s="70">
        <v>6269</v>
      </c>
      <c r="J2023" s="70">
        <v>5965</v>
      </c>
      <c r="K2023" s="69">
        <v>6056</v>
      </c>
      <c r="L2023" s="69">
        <v>5927</v>
      </c>
      <c r="M2023" s="265">
        <v>5456.4397228251055</v>
      </c>
      <c r="N2023" s="70">
        <v>5804.4799936577574</v>
      </c>
      <c r="O2023" s="70">
        <v>5888.7789962166389</v>
      </c>
      <c r="P2023" s="70">
        <v>6231.996392736859</v>
      </c>
      <c r="Q2023" s="70">
        <v>6541.6408705680115</v>
      </c>
      <c r="R2023" s="70">
        <v>6820.5591299813323</v>
      </c>
      <c r="S2023" s="70">
        <v>7048.4221698911351</v>
      </c>
      <c r="T2023" s="265">
        <v>6927.2971615638362</v>
      </c>
      <c r="U2023" s="70">
        <v>5837.7025874114406</v>
      </c>
      <c r="V2023" s="70">
        <v>5956.3820882226364</v>
      </c>
      <c r="W2023" s="70">
        <v>6339.6186327577379</v>
      </c>
      <c r="X2023" s="70">
        <v>6692.6988662155782</v>
      </c>
      <c r="Y2023" s="70">
        <v>7017.9975373857042</v>
      </c>
      <c r="Z2023" s="70">
        <v>7293.9669026602951</v>
      </c>
      <c r="AA2023" s="70">
        <v>7209.6526976785317</v>
      </c>
      <c r="BJ2023" s="275"/>
    </row>
    <row r="2024" spans="1:62" x14ac:dyDescent="0.25">
      <c r="A2024" t="str">
        <f t="shared" si="41"/>
        <v>88. Maatschappelijke dienstverlening zonder huisvesting</v>
      </c>
      <c r="B2024" s="275">
        <v>88</v>
      </c>
      <c r="C2024" s="5" t="s">
        <v>10</v>
      </c>
      <c r="D2024" s="70">
        <v>11056</v>
      </c>
      <c r="E2024" s="70">
        <v>11140</v>
      </c>
      <c r="F2024" s="70">
        <v>10977</v>
      </c>
      <c r="G2024" s="70">
        <v>11297</v>
      </c>
      <c r="H2024" s="70">
        <v>11625</v>
      </c>
      <c r="I2024" s="70">
        <v>11758</v>
      </c>
      <c r="J2024" s="70">
        <v>11627</v>
      </c>
      <c r="K2024" s="69">
        <v>11668</v>
      </c>
      <c r="L2024" s="69">
        <v>11132</v>
      </c>
      <c r="M2024" s="265">
        <v>10081.919516765456</v>
      </c>
      <c r="N2024" s="70">
        <v>10724.997087007778</v>
      </c>
      <c r="O2024" s="70">
        <v>10880.757216747139</v>
      </c>
      <c r="P2024" s="70">
        <v>11514.923512765352</v>
      </c>
      <c r="Q2024" s="70">
        <v>12087.056783338385</v>
      </c>
      <c r="R2024" s="70">
        <v>12602.416905690374</v>
      </c>
      <c r="S2024" s="70">
        <v>13023.441776469426</v>
      </c>
      <c r="T2024" s="265">
        <v>12799.637858996462</v>
      </c>
      <c r="U2024" s="70">
        <v>10786.382813484637</v>
      </c>
      <c r="V2024" s="70">
        <v>11005.668141692913</v>
      </c>
      <c r="W2024" s="70">
        <v>11713.778227051964</v>
      </c>
      <c r="X2024" s="70">
        <v>12366.168187815543</v>
      </c>
      <c r="Y2024" s="70">
        <v>12967.225871625145</v>
      </c>
      <c r="Z2024" s="70">
        <v>13477.137292098183</v>
      </c>
      <c r="AA2024" s="70">
        <v>13321.349072686482</v>
      </c>
      <c r="BJ2024" s="275"/>
    </row>
    <row r="2025" spans="1:62" x14ac:dyDescent="0.25">
      <c r="A2025" t="str">
        <f t="shared" si="41"/>
        <v>88. Maatschappelijke dienstverlening zonder huisvesting</v>
      </c>
      <c r="B2025" s="275">
        <v>88</v>
      </c>
      <c r="C2025" s="5" t="s">
        <v>11</v>
      </c>
      <c r="D2025" s="70">
        <v>12696</v>
      </c>
      <c r="E2025" s="70">
        <v>12686</v>
      </c>
      <c r="F2025" s="70">
        <v>12273</v>
      </c>
      <c r="G2025" s="70">
        <v>12476</v>
      </c>
      <c r="H2025" s="70">
        <v>12790</v>
      </c>
      <c r="I2025" s="70">
        <v>13047</v>
      </c>
      <c r="J2025" s="70">
        <v>12815</v>
      </c>
      <c r="K2025" s="69">
        <v>13045</v>
      </c>
      <c r="L2025" s="69">
        <v>13027</v>
      </c>
      <c r="M2025" s="265">
        <v>13008.842853180973</v>
      </c>
      <c r="N2025" s="70">
        <v>12659.521635709483</v>
      </c>
      <c r="O2025" s="70">
        <v>12452.884375808257</v>
      </c>
      <c r="P2025" s="70">
        <v>12255.880459479848</v>
      </c>
      <c r="Q2025" s="70">
        <v>12107.169232153065</v>
      </c>
      <c r="R2025" s="70">
        <v>12212.518451596496</v>
      </c>
      <c r="S2025" s="70">
        <v>12769.376770101735</v>
      </c>
      <c r="T2025" s="265">
        <v>13276.60653135999</v>
      </c>
      <c r="U2025" s="70">
        <v>12731.97983091021</v>
      </c>
      <c r="V2025" s="70">
        <v>12595.843296280305</v>
      </c>
      <c r="W2025" s="70">
        <v>12467.530984504954</v>
      </c>
      <c r="X2025" s="70">
        <v>12386.74506845482</v>
      </c>
      <c r="Y2025" s="70">
        <v>12566.040816483095</v>
      </c>
      <c r="Z2025" s="70">
        <v>13214.221464569262</v>
      </c>
      <c r="AA2025" s="70">
        <v>13817.758912658992</v>
      </c>
      <c r="BJ2025" s="275"/>
    </row>
    <row r="2026" spans="1:62" x14ac:dyDescent="0.25">
      <c r="A2026" t="str">
        <f t="shared" si="41"/>
        <v>88. Maatschappelijke dienstverlening zonder huisvesting</v>
      </c>
      <c r="B2026" s="275">
        <v>88</v>
      </c>
      <c r="C2026" s="5" t="s">
        <v>12</v>
      </c>
      <c r="D2026" s="70">
        <v>12653</v>
      </c>
      <c r="E2026" s="70">
        <v>12777</v>
      </c>
      <c r="F2026" s="70">
        <v>12812</v>
      </c>
      <c r="G2026" s="70">
        <v>13068</v>
      </c>
      <c r="H2026" s="70">
        <v>13396</v>
      </c>
      <c r="I2026" s="70">
        <v>13681</v>
      </c>
      <c r="J2026" s="70">
        <v>13758</v>
      </c>
      <c r="K2026" s="69">
        <v>13383</v>
      </c>
      <c r="L2026" s="69">
        <v>13333</v>
      </c>
      <c r="M2026" s="265">
        <v>13316.750432741752</v>
      </c>
      <c r="N2026" s="70">
        <v>13422.297353898113</v>
      </c>
      <c r="O2026" s="70">
        <v>13415.470438655804</v>
      </c>
      <c r="P2026" s="70">
        <v>13531.935268480602</v>
      </c>
      <c r="Q2026" s="70">
        <v>13659.88727067951</v>
      </c>
      <c r="R2026" s="70">
        <v>13640.848000033537</v>
      </c>
      <c r="S2026" s="70">
        <v>13274.555802910865</v>
      </c>
      <c r="T2026" s="265">
        <v>13057.879540058879</v>
      </c>
      <c r="U2026" s="70">
        <v>13499.121381669243</v>
      </c>
      <c r="V2026" s="70">
        <v>13569.479832275541</v>
      </c>
      <c r="W2026" s="70">
        <v>13765.622371879548</v>
      </c>
      <c r="X2026" s="70">
        <v>13975.318098006663</v>
      </c>
      <c r="Y2026" s="70">
        <v>14035.716991482221</v>
      </c>
      <c r="Z2026" s="70">
        <v>13736.99933689478</v>
      </c>
      <c r="AA2026" s="70">
        <v>13590.116643804267</v>
      </c>
      <c r="BJ2026" s="275"/>
    </row>
    <row r="2027" spans="1:62" x14ac:dyDescent="0.25">
      <c r="A2027" t="str">
        <f t="shared" si="41"/>
        <v>88. Maatschappelijke dienstverlening zonder huisvesting</v>
      </c>
      <c r="B2027" s="275">
        <v>88</v>
      </c>
      <c r="C2027" s="5" t="s">
        <v>13</v>
      </c>
      <c r="D2027" s="70">
        <v>13804</v>
      </c>
      <c r="E2027" s="70">
        <v>13291</v>
      </c>
      <c r="F2027" s="70">
        <v>12648</v>
      </c>
      <c r="G2027" s="70">
        <v>12776</v>
      </c>
      <c r="H2027" s="70">
        <v>13013</v>
      </c>
      <c r="I2027" s="70">
        <v>13391</v>
      </c>
      <c r="J2027" s="70">
        <v>13535</v>
      </c>
      <c r="K2027" s="69">
        <v>13739</v>
      </c>
      <c r="L2027" s="69">
        <v>13687</v>
      </c>
      <c r="M2027" s="265">
        <v>13818.488357468661</v>
      </c>
      <c r="N2027" s="70">
        <v>13875.822207541598</v>
      </c>
      <c r="O2027" s="70">
        <v>13987.523630149986</v>
      </c>
      <c r="P2027" s="70">
        <v>13877.816021044622</v>
      </c>
      <c r="Q2027" s="70">
        <v>13980.753587162812</v>
      </c>
      <c r="R2027" s="70">
        <v>13963.714571507251</v>
      </c>
      <c r="S2027" s="70">
        <v>14074.389250617038</v>
      </c>
      <c r="T2027" s="265">
        <v>14067.230665170164</v>
      </c>
      <c r="U2027" s="70">
        <v>13955.242035795502</v>
      </c>
      <c r="V2027" s="70">
        <v>14148.100185580641</v>
      </c>
      <c r="W2027" s="70">
        <v>14117.476244295571</v>
      </c>
      <c r="X2027" s="70">
        <v>14303.593782200265</v>
      </c>
      <c r="Y2027" s="70">
        <v>14367.929755908894</v>
      </c>
      <c r="Z2027" s="70">
        <v>14564.696451878966</v>
      </c>
      <c r="AA2027" s="70">
        <v>14640.608761053161</v>
      </c>
      <c r="BJ2027" s="275"/>
    </row>
    <row r="2028" spans="1:62" x14ac:dyDescent="0.25">
      <c r="A2028" t="str">
        <f t="shared" si="41"/>
        <v>88. Maatschappelijke dienstverlening zonder huisvesting</v>
      </c>
      <c r="B2028" s="275">
        <v>88</v>
      </c>
      <c r="C2028" s="5" t="s">
        <v>14</v>
      </c>
      <c r="D2028" s="70">
        <v>15998</v>
      </c>
      <c r="E2028" s="70">
        <v>15543</v>
      </c>
      <c r="F2028" s="70">
        <v>14803</v>
      </c>
      <c r="G2028" s="70">
        <v>14700</v>
      </c>
      <c r="H2028" s="70">
        <v>14632</v>
      </c>
      <c r="I2028" s="70">
        <v>14502</v>
      </c>
      <c r="J2028" s="70">
        <v>13938</v>
      </c>
      <c r="K2028" s="69">
        <v>13466</v>
      </c>
      <c r="L2028" s="69">
        <v>13314</v>
      </c>
      <c r="M2028" s="265">
        <v>13457.075526377646</v>
      </c>
      <c r="N2028" s="70">
        <v>13575.170900070076</v>
      </c>
      <c r="O2028" s="70">
        <v>13876.405384320182</v>
      </c>
      <c r="P2028" s="70">
        <v>14232.006221117686</v>
      </c>
      <c r="Q2028" s="70">
        <v>14351.951874859174</v>
      </c>
      <c r="R2028" s="70">
        <v>14489.828296170966</v>
      </c>
      <c r="S2028" s="70">
        <v>14549.947581408576</v>
      </c>
      <c r="T2028" s="265">
        <v>14667.075764474912</v>
      </c>
      <c r="U2028" s="70">
        <v>13652.869916767981</v>
      </c>
      <c r="V2028" s="70">
        <v>14035.706304003394</v>
      </c>
      <c r="W2028" s="70">
        <v>14477.783062595458</v>
      </c>
      <c r="X2028" s="70">
        <v>14683.36369136541</v>
      </c>
      <c r="Y2028" s="70">
        <v>14909.273178597598</v>
      </c>
      <c r="Z2028" s="70">
        <v>15056.821730625066</v>
      </c>
      <c r="AA2028" s="70">
        <v>15264.903451684771</v>
      </c>
      <c r="BJ2028" s="275"/>
    </row>
    <row r="2029" spans="1:62" x14ac:dyDescent="0.25">
      <c r="A2029" t="str">
        <f t="shared" si="41"/>
        <v>88. Maatschappelijke dienstverlening zonder huisvesting</v>
      </c>
      <c r="B2029" s="275">
        <v>88</v>
      </c>
      <c r="C2029" s="5" t="s">
        <v>15</v>
      </c>
      <c r="D2029" s="70">
        <v>16952</v>
      </c>
      <c r="E2029" s="70">
        <v>17316</v>
      </c>
      <c r="F2029" s="70">
        <v>17145</v>
      </c>
      <c r="G2029" s="70">
        <v>17172</v>
      </c>
      <c r="H2029" s="70">
        <v>17043</v>
      </c>
      <c r="I2029" s="70">
        <v>16404</v>
      </c>
      <c r="J2029" s="70">
        <v>15924</v>
      </c>
      <c r="K2029" s="69">
        <v>15347</v>
      </c>
      <c r="L2029" s="69">
        <v>15108</v>
      </c>
      <c r="M2029" s="265">
        <v>14763.544181254138</v>
      </c>
      <c r="N2029" s="70">
        <v>14481.403129439848</v>
      </c>
      <c r="O2029" s="70">
        <v>14032.039167584815</v>
      </c>
      <c r="P2029" s="70">
        <v>13628.362737510372</v>
      </c>
      <c r="Q2029" s="70">
        <v>13550.060818436717</v>
      </c>
      <c r="R2029" s="70">
        <v>13700.555933524924</v>
      </c>
      <c r="S2029" s="70">
        <v>13823.01872672257</v>
      </c>
      <c r="T2029" s="265">
        <v>14127.915363783115</v>
      </c>
      <c r="U2029" s="70">
        <v>14564.289068176551</v>
      </c>
      <c r="V2029" s="70">
        <v>14193.126760698295</v>
      </c>
      <c r="W2029" s="70">
        <v>13863.71507618266</v>
      </c>
      <c r="X2029" s="70">
        <v>13862.95555977671</v>
      </c>
      <c r="Y2029" s="70">
        <v>14097.153322759372</v>
      </c>
      <c r="Z2029" s="70">
        <v>14304.568974069425</v>
      </c>
      <c r="AA2029" s="70">
        <v>14703.766958378697</v>
      </c>
      <c r="BJ2029" s="275"/>
    </row>
    <row r="2030" spans="1:62" x14ac:dyDescent="0.25">
      <c r="A2030" t="str">
        <f t="shared" si="41"/>
        <v>88. Maatschappelijke dienstverlening zonder huisvesting</v>
      </c>
      <c r="B2030" s="275">
        <v>88</v>
      </c>
      <c r="C2030" s="5" t="s">
        <v>16</v>
      </c>
      <c r="D2030" s="70">
        <v>12045</v>
      </c>
      <c r="E2030" s="70">
        <v>12961</v>
      </c>
      <c r="F2030" s="70">
        <v>13745</v>
      </c>
      <c r="G2030" s="70">
        <v>14650</v>
      </c>
      <c r="H2030" s="70">
        <v>15587</v>
      </c>
      <c r="I2030" s="70">
        <v>16562</v>
      </c>
      <c r="J2030" s="70">
        <v>16961</v>
      </c>
      <c r="K2030" s="69">
        <v>17022</v>
      </c>
      <c r="L2030" s="69">
        <v>16989</v>
      </c>
      <c r="M2030" s="265">
        <v>16408.080359217478</v>
      </c>
      <c r="N2030" s="70">
        <v>15770.940735175327</v>
      </c>
      <c r="O2030" s="70">
        <v>15263.40416182256</v>
      </c>
      <c r="P2030" s="70">
        <v>14893.31408975345</v>
      </c>
      <c r="Q2030" s="70">
        <v>14594.72876475082</v>
      </c>
      <c r="R2030" s="70">
        <v>14256.898274299972</v>
      </c>
      <c r="S2030" s="70">
        <v>13977.469148253447</v>
      </c>
      <c r="T2030" s="265">
        <v>13540.55710308416</v>
      </c>
      <c r="U2030" s="70">
        <v>15861.207487361688</v>
      </c>
      <c r="V2030" s="70">
        <v>15438.627806068522</v>
      </c>
      <c r="W2030" s="70">
        <v>15150.511257829767</v>
      </c>
      <c r="X2030" s="70">
        <v>14931.746726733731</v>
      </c>
      <c r="Y2030" s="70">
        <v>14669.600405629742</v>
      </c>
      <c r="Z2030" s="70">
        <v>14464.399959727532</v>
      </c>
      <c r="AA2030" s="70">
        <v>14092.468067918509</v>
      </c>
      <c r="BJ2030" s="275"/>
    </row>
    <row r="2031" spans="1:62" x14ac:dyDescent="0.25">
      <c r="A2031" t="str">
        <f t="shared" si="41"/>
        <v>88. Maatschappelijke dienstverlening zonder huisvesting</v>
      </c>
      <c r="B2031" s="275">
        <v>88</v>
      </c>
      <c r="C2031" s="5" t="s">
        <v>17</v>
      </c>
      <c r="D2031" s="70">
        <v>3416</v>
      </c>
      <c r="E2031" s="70">
        <v>4013</v>
      </c>
      <c r="F2031" s="70">
        <v>4551</v>
      </c>
      <c r="G2031" s="70">
        <v>5320</v>
      </c>
      <c r="H2031" s="70">
        <v>5984</v>
      </c>
      <c r="I2031" s="70">
        <v>6819</v>
      </c>
      <c r="J2031" s="70">
        <v>7506</v>
      </c>
      <c r="K2031" s="69">
        <v>8101</v>
      </c>
      <c r="L2031" s="69">
        <v>8700</v>
      </c>
      <c r="M2031" s="265">
        <v>9301.9591473606979</v>
      </c>
      <c r="N2031" s="70">
        <v>9740.4494596475215</v>
      </c>
      <c r="O2031" s="70">
        <v>9942.9684015449129</v>
      </c>
      <c r="P2031" s="70">
        <v>9937.3530524912039</v>
      </c>
      <c r="Q2031" s="70">
        <v>9596.0652243089917</v>
      </c>
      <c r="R2031" s="70">
        <v>9243.2035233140723</v>
      </c>
      <c r="S2031" s="70">
        <v>8891.063468979366</v>
      </c>
      <c r="T2031" s="265">
        <v>8649.3830921344143</v>
      </c>
      <c r="U2031" s="70">
        <v>9796.2000171013769</v>
      </c>
      <c r="V2031" s="70">
        <v>10057.113525363291</v>
      </c>
      <c r="W2031" s="70">
        <v>10108.964222971634</v>
      </c>
      <c r="X2031" s="70">
        <v>9817.6552515770964</v>
      </c>
      <c r="Y2031" s="70">
        <v>9510.7715259043034</v>
      </c>
      <c r="Z2031" s="70">
        <v>9200.7999959498939</v>
      </c>
      <c r="AA2031" s="70">
        <v>9001.9305782725205</v>
      </c>
      <c r="BJ2031" s="275"/>
    </row>
    <row r="2032" spans="1:62" x14ac:dyDescent="0.25">
      <c r="A2032" t="str">
        <f t="shared" si="41"/>
        <v>88. Maatschappelijke dienstverlening zonder huisvesting</v>
      </c>
      <c r="B2032" s="275">
        <v>88</v>
      </c>
      <c r="C2032" s="5" t="s">
        <v>156</v>
      </c>
      <c r="D2032" s="70">
        <v>349</v>
      </c>
      <c r="E2032" s="70">
        <v>347</v>
      </c>
      <c r="F2032" s="70">
        <v>393</v>
      </c>
      <c r="G2032" s="70">
        <v>374</v>
      </c>
      <c r="H2032" s="70">
        <v>426</v>
      </c>
      <c r="I2032" s="70">
        <v>476</v>
      </c>
      <c r="J2032" s="70">
        <v>501</v>
      </c>
      <c r="K2032" s="69">
        <v>509</v>
      </c>
      <c r="L2032" s="69">
        <v>585</v>
      </c>
      <c r="M2032" s="265">
        <v>685.33356349143435</v>
      </c>
      <c r="N2032" s="70">
        <v>780.68272322672988</v>
      </c>
      <c r="O2032" s="70">
        <v>1650.1729629127699</v>
      </c>
      <c r="P2032" s="70">
        <v>1830.0277578772339</v>
      </c>
      <c r="Q2032" s="70">
        <v>2012.186822299557</v>
      </c>
      <c r="R2032" s="70">
        <v>2103.3764924839602</v>
      </c>
      <c r="S2032" s="70">
        <v>2160.3183790232056</v>
      </c>
      <c r="T2032" s="265">
        <v>3058.5718908279723</v>
      </c>
      <c r="U2032" s="70">
        <v>785.15104855348159</v>
      </c>
      <c r="V2032" s="70">
        <v>1669.116923062955</v>
      </c>
      <c r="W2032" s="70">
        <v>1861.6310634941422</v>
      </c>
      <c r="X2032" s="70">
        <v>2058.6517558321434</v>
      </c>
      <c r="Y2032" s="70">
        <v>2164.2640673782757</v>
      </c>
      <c r="Z2032" s="70">
        <v>2235.5770378106304</v>
      </c>
      <c r="AA2032" s="70">
        <v>3183.2387971030162</v>
      </c>
      <c r="BJ2032" s="275"/>
    </row>
    <row r="2033" spans="1:62" x14ac:dyDescent="0.25">
      <c r="A2033" t="str">
        <f t="shared" si="41"/>
        <v>88. Maatschappelijke dienstverlening zonder huisvesting</v>
      </c>
      <c r="B2033" s="275">
        <v>88</v>
      </c>
      <c r="C2033" s="5" t="s">
        <v>6</v>
      </c>
      <c r="D2033" s="70">
        <v>15810</v>
      </c>
      <c r="E2033" s="70">
        <v>17321</v>
      </c>
      <c r="F2033" s="70">
        <v>18689</v>
      </c>
      <c r="G2033" s="70">
        <v>20344</v>
      </c>
      <c r="H2033" s="70">
        <v>21997</v>
      </c>
      <c r="I2033" s="70">
        <v>23857</v>
      </c>
      <c r="J2033" s="70">
        <v>24968</v>
      </c>
      <c r="K2033" s="69">
        <v>25632</v>
      </c>
      <c r="L2033" s="69">
        <v>26274</v>
      </c>
      <c r="M2033" s="265">
        <v>26395.373070069611</v>
      </c>
      <c r="N2033" s="70">
        <v>26292.07291804958</v>
      </c>
      <c r="O2033" s="70">
        <v>26856.545526280242</v>
      </c>
      <c r="P2033" s="70">
        <v>26660.694900121885</v>
      </c>
      <c r="Q2033" s="70">
        <v>26202.980811359372</v>
      </c>
      <c r="R2033" s="70">
        <v>25603.478290098003</v>
      </c>
      <c r="S2033" s="70">
        <v>25028.85099625602</v>
      </c>
      <c r="T2033" s="265">
        <v>25248.512086046547</v>
      </c>
      <c r="U2033" s="70">
        <v>26442.558553016548</v>
      </c>
      <c r="V2033" s="70">
        <v>27164.858254494768</v>
      </c>
      <c r="W2033" s="70">
        <v>27121.106544295544</v>
      </c>
      <c r="X2033" s="70">
        <v>26808.05373414297</v>
      </c>
      <c r="Y2033" s="70">
        <v>26344.635998912323</v>
      </c>
      <c r="Z2033" s="70">
        <v>25900.776993488056</v>
      </c>
      <c r="AA2033" s="70">
        <v>26277.637443294047</v>
      </c>
      <c r="BJ2033" s="275"/>
    </row>
    <row r="2034" spans="1:62" x14ac:dyDescent="0.25">
      <c r="A2034" t="str">
        <f t="shared" si="41"/>
        <v>88. Maatschappelijke dienstverlening zonder huisvesting</v>
      </c>
      <c r="B2034" s="275">
        <v>88</v>
      </c>
      <c r="C2034" s="5" t="s">
        <v>157</v>
      </c>
      <c r="D2034" s="267">
        <v>1.0099630499545311</v>
      </c>
      <c r="E2034" s="266"/>
      <c r="F2034" s="266"/>
      <c r="G2034" s="266"/>
      <c r="H2034" s="266"/>
      <c r="I2034" s="266"/>
      <c r="J2034" s="266"/>
      <c r="K2034" s="334"/>
      <c r="L2034" s="334"/>
      <c r="M2034" s="269"/>
      <c r="N2034" s="266"/>
      <c r="O2034" s="266"/>
      <c r="P2034" s="266"/>
      <c r="Q2034" s="266"/>
      <c r="R2034" s="266"/>
      <c r="S2034" s="266"/>
      <c r="T2034" s="269"/>
      <c r="U2034" s="266"/>
      <c r="V2034" s="266"/>
      <c r="W2034" s="266"/>
      <c r="X2034" s="266"/>
      <c r="Y2034" s="266"/>
      <c r="Z2034" s="266"/>
      <c r="AA2034" s="266"/>
      <c r="BJ2034" s="275"/>
    </row>
    <row r="2035" spans="1:62" x14ac:dyDescent="0.25">
      <c r="A2035" t="str">
        <f t="shared" si="41"/>
        <v>88. Maatschappelijke dienstverlening zonder huisvesting</v>
      </c>
      <c r="B2035" s="275">
        <v>88</v>
      </c>
      <c r="C2035" s="5" t="s">
        <v>158</v>
      </c>
      <c r="D2035" s="266"/>
      <c r="E2035" s="267">
        <v>-4.8605736755158446E-4</v>
      </c>
      <c r="F2035" s="267">
        <v>1.030575067203493E-2</v>
      </c>
      <c r="G2035" s="267">
        <v>-7.0914519833518153E-3</v>
      </c>
      <c r="H2035" s="267">
        <v>-7.2085290468375529E-3</v>
      </c>
      <c r="I2035" s="267">
        <v>-5.4714838124572118E-3</v>
      </c>
      <c r="J2035" s="267">
        <v>6.6460723263525034E-3</v>
      </c>
      <c r="K2035" s="333">
        <v>5.7744936926562573E-3</v>
      </c>
      <c r="L2035" s="333">
        <v>7.3508988236378192E-3</v>
      </c>
      <c r="M2035" s="268">
        <v>1.1915808787810567E-2</v>
      </c>
      <c r="N2035" s="267">
        <v>2.4657750344079243E-3</v>
      </c>
      <c r="O2035" s="267">
        <v>2.4657750344083684E-3</v>
      </c>
      <c r="P2035" s="267">
        <v>2.4657750344080354E-3</v>
      </c>
      <c r="Q2035" s="267">
        <v>2.4657750344082574E-3</v>
      </c>
      <c r="R2035" s="267">
        <v>2.4657750344079243E-3</v>
      </c>
      <c r="S2035" s="267">
        <v>2.4657750344083684E-3</v>
      </c>
      <c r="T2035" s="268">
        <v>2.4657750344081464E-3</v>
      </c>
      <c r="U2035" s="267">
        <v>-4.1043035064314282E-4</v>
      </c>
      <c r="V2035" s="267">
        <v>-4.1043035064280975E-4</v>
      </c>
      <c r="W2035" s="267">
        <v>-4.1043035064314282E-4</v>
      </c>
      <c r="X2035" s="267">
        <v>-4.1043035064314282E-4</v>
      </c>
      <c r="Y2035" s="267">
        <v>-4.1043035064280975E-4</v>
      </c>
      <c r="Z2035" s="267">
        <v>-4.1043035064314282E-4</v>
      </c>
      <c r="AA2035" s="267">
        <v>-4.1043035064303179E-4</v>
      </c>
      <c r="BJ2035" s="275"/>
    </row>
    <row r="2036" spans="1:62" x14ac:dyDescent="0.25">
      <c r="A2036" t="str">
        <f t="shared" si="41"/>
        <v>88. Maatschappelijke dienstverlening zonder huisvesting</v>
      </c>
      <c r="B2036" s="275">
        <v>88</v>
      </c>
      <c r="C2036" s="5" t="s">
        <v>159</v>
      </c>
      <c r="D2036" s="270"/>
      <c r="E2036" s="70">
        <v>195.29114956159808</v>
      </c>
      <c r="F2036" s="70">
        <v>231.28403968873516</v>
      </c>
      <c r="G2036" s="70">
        <v>138.73809267227858</v>
      </c>
      <c r="H2036" s="70">
        <v>156.57098836969874</v>
      </c>
      <c r="I2036" s="70">
        <v>165.52291659314375</v>
      </c>
      <c r="J2036" s="70">
        <v>180.6523018756196</v>
      </c>
      <c r="K2036" s="69">
        <v>181.43710108129153</v>
      </c>
      <c r="L2036" s="69">
        <v>190.06783104709845</v>
      </c>
      <c r="M2036" s="265">
        <v>191.67467935448724</v>
      </c>
      <c r="N2036" s="70">
        <v>160.60489211556651</v>
      </c>
      <c r="O2036" s="70">
        <v>170.84911233761463</v>
      </c>
      <c r="P2036" s="70">
        <v>173.33036987900806</v>
      </c>
      <c r="Q2036" s="70">
        <v>183.43263357849156</v>
      </c>
      <c r="R2036" s="70">
        <v>192.54671171046886</v>
      </c>
      <c r="S2036" s="70">
        <v>200.75639407436486</v>
      </c>
      <c r="T2036" s="265">
        <v>207.4633166833973</v>
      </c>
      <c r="U2036" s="70">
        <v>159.74159617480024</v>
      </c>
      <c r="V2036" s="70">
        <v>170.90336862074693</v>
      </c>
      <c r="W2036" s="70">
        <v>174.37780504006699</v>
      </c>
      <c r="X2036" s="70">
        <v>185.59735853031535</v>
      </c>
      <c r="Y2036" s="70">
        <v>195.93406212009219</v>
      </c>
      <c r="Z2036" s="70">
        <v>205.45743846179076</v>
      </c>
      <c r="AA2036" s="70">
        <v>213.53666028841528</v>
      </c>
      <c r="BJ2036" s="275"/>
    </row>
    <row r="2037" spans="1:62" x14ac:dyDescent="0.25">
      <c r="A2037" t="str">
        <f t="shared" si="41"/>
        <v>88. Maatschappelijke dienstverlening zonder huisvesting</v>
      </c>
      <c r="B2037" s="275">
        <v>88</v>
      </c>
      <c r="C2037" s="5" t="s">
        <v>160</v>
      </c>
      <c r="D2037" s="270"/>
      <c r="E2037" s="70">
        <v>1802.7653191606296</v>
      </c>
      <c r="F2037" s="70">
        <v>1869.2479067470063</v>
      </c>
      <c r="G2037" s="70">
        <v>1689.6916969888307</v>
      </c>
      <c r="H2037" s="70">
        <v>1698.0807989241996</v>
      </c>
      <c r="I2037" s="70">
        <v>1697.941512502204</v>
      </c>
      <c r="J2037" s="70">
        <v>1816.6673865603332</v>
      </c>
      <c r="K2037" s="69">
        <v>1723.3735268033897</v>
      </c>
      <c r="L2037" s="69">
        <v>1759.2114334164478</v>
      </c>
      <c r="M2037" s="265">
        <v>1748.7943597095814</v>
      </c>
      <c r="N2037" s="70">
        <v>1558.389389646479</v>
      </c>
      <c r="O2037" s="70">
        <v>1657.7916176169338</v>
      </c>
      <c r="P2037" s="70">
        <v>1681.8678793954682</v>
      </c>
      <c r="Q2037" s="70">
        <v>1779.8926677646646</v>
      </c>
      <c r="R2037" s="70">
        <v>1868.3288447091502</v>
      </c>
      <c r="S2037" s="70">
        <v>1947.9894435846657</v>
      </c>
      <c r="T2037" s="265">
        <v>2013.06838914739</v>
      </c>
      <c r="U2037" s="70">
        <v>1542.695548332483</v>
      </c>
      <c r="V2037" s="70">
        <v>1650.4897426825873</v>
      </c>
      <c r="W2037" s="70">
        <v>1684.0439184602221</v>
      </c>
      <c r="X2037" s="70">
        <v>1792.3961300203489</v>
      </c>
      <c r="Y2037" s="70">
        <v>1892.2222679470767</v>
      </c>
      <c r="Z2037" s="70">
        <v>1984.1937433751575</v>
      </c>
      <c r="AA2037" s="70">
        <v>2062.2183771861637</v>
      </c>
      <c r="BJ2037" s="275"/>
    </row>
    <row r="2038" spans="1:62" x14ac:dyDescent="0.25">
      <c r="A2038" t="str">
        <f t="shared" si="41"/>
        <v>88. Maatschappelijke dienstverlening zonder huisvesting</v>
      </c>
      <c r="B2038" s="275">
        <v>88</v>
      </c>
      <c r="C2038" s="5" t="s">
        <v>161</v>
      </c>
      <c r="D2038" s="270"/>
      <c r="E2038" s="70">
        <v>2128.8419713596541</v>
      </c>
      <c r="F2038" s="70">
        <v>2265.2369826017452</v>
      </c>
      <c r="G2038" s="70">
        <v>2041.1230391286022</v>
      </c>
      <c r="H2038" s="70">
        <v>2099.3029587171463</v>
      </c>
      <c r="I2038" s="70">
        <v>2180.4478109441061</v>
      </c>
      <c r="J2038" s="70">
        <v>2347.8722346354621</v>
      </c>
      <c r="K2038" s="69">
        <v>2311.5799222022442</v>
      </c>
      <c r="L2038" s="69">
        <v>2338.1246838750176</v>
      </c>
      <c r="M2038" s="265">
        <v>2281.5334084459478</v>
      </c>
      <c r="N2038" s="70">
        <v>1971.0421029807019</v>
      </c>
      <c r="O2038" s="70">
        <v>2096.7654797962364</v>
      </c>
      <c r="P2038" s="70">
        <v>2127.2169997842157</v>
      </c>
      <c r="Q2038" s="70">
        <v>2251.1981987676677</v>
      </c>
      <c r="R2038" s="70">
        <v>2363.0517761484616</v>
      </c>
      <c r="S2038" s="70">
        <v>2463.8060519254027</v>
      </c>
      <c r="T2038" s="265">
        <v>2546.1175349051573</v>
      </c>
      <c r="U2038" s="70">
        <v>1942.0444317749298</v>
      </c>
      <c r="V2038" s="70">
        <v>2077.7427003941434</v>
      </c>
      <c r="W2038" s="70">
        <v>2119.9828561411327</v>
      </c>
      <c r="X2038" s="70">
        <v>2256.3835927338414</v>
      </c>
      <c r="Y2038" s="70">
        <v>2382.0511591669933</v>
      </c>
      <c r="Z2038" s="70">
        <v>2497.8307709836554</v>
      </c>
      <c r="AA2038" s="70">
        <v>2596.053201065683</v>
      </c>
      <c r="BJ2038" s="275"/>
    </row>
    <row r="2039" spans="1:62" x14ac:dyDescent="0.25">
      <c r="A2039" t="str">
        <f t="shared" si="41"/>
        <v>88. Maatschappelijke dienstverlening zonder huisvesting</v>
      </c>
      <c r="B2039" s="275">
        <v>88</v>
      </c>
      <c r="C2039" s="5" t="s">
        <v>162</v>
      </c>
      <c r="D2039" s="270"/>
      <c r="E2039" s="70">
        <v>1829.133844566677</v>
      </c>
      <c r="F2039" s="70">
        <v>1964.5980047181138</v>
      </c>
      <c r="G2039" s="70">
        <v>1687.1235226275132</v>
      </c>
      <c r="H2039" s="70">
        <v>1713.5685218432375</v>
      </c>
      <c r="I2039" s="70">
        <v>1778.9129767406555</v>
      </c>
      <c r="J2039" s="70">
        <v>1972.7558947034361</v>
      </c>
      <c r="K2039" s="69">
        <v>1926.5073344044561</v>
      </c>
      <c r="L2039" s="69">
        <v>1981.6479487733836</v>
      </c>
      <c r="M2039" s="265">
        <v>2038.3806757154568</v>
      </c>
      <c r="N2039" s="70">
        <v>1912.6055588021195</v>
      </c>
      <c r="O2039" s="70">
        <v>1861.2471320854763</v>
      </c>
      <c r="P2039" s="70">
        <v>1830.8665996735454</v>
      </c>
      <c r="Q2039" s="70">
        <v>1801.9023951145416</v>
      </c>
      <c r="R2039" s="70">
        <v>1780.0383505372029</v>
      </c>
      <c r="S2039" s="70">
        <v>1795.5271611099106</v>
      </c>
      <c r="T2039" s="265">
        <v>1877.3984180278815</v>
      </c>
      <c r="U2039" s="70">
        <v>1875.1894549345172</v>
      </c>
      <c r="V2039" s="70">
        <v>1835.2804003258339</v>
      </c>
      <c r="W2039" s="70">
        <v>1815.6566876674126</v>
      </c>
      <c r="X2039" s="70">
        <v>1797.1608155368201</v>
      </c>
      <c r="Y2039" s="70">
        <v>1785.5157445959146</v>
      </c>
      <c r="Z2039" s="70">
        <v>1811.3607409427611</v>
      </c>
      <c r="AA2039" s="70">
        <v>1904.7942253734391</v>
      </c>
      <c r="BJ2039" s="275"/>
    </row>
    <row r="2040" spans="1:62" x14ac:dyDescent="0.25">
      <c r="A2040" t="str">
        <f t="shared" si="41"/>
        <v>88. Maatschappelijke dienstverlening zonder huisvesting</v>
      </c>
      <c r="B2040" s="275">
        <v>88</v>
      </c>
      <c r="C2040" s="5" t="s">
        <v>163</v>
      </c>
      <c r="D2040" s="270"/>
      <c r="E2040" s="70">
        <v>1451.7855075741531</v>
      </c>
      <c r="F2040" s="70">
        <v>1603.9000057132421</v>
      </c>
      <c r="G2040" s="70">
        <v>1385.4006040464353</v>
      </c>
      <c r="H2040" s="70">
        <v>1411.5527011303423</v>
      </c>
      <c r="I2040" s="70">
        <v>1470.2513973798741</v>
      </c>
      <c r="J2040" s="70">
        <v>1667.3112923694882</v>
      </c>
      <c r="K2040" s="69">
        <v>1664.704147553296</v>
      </c>
      <c r="L2040" s="69">
        <v>1640.4265549955437</v>
      </c>
      <c r="M2040" s="265">
        <v>1695.1617296345526</v>
      </c>
      <c r="N2040" s="70">
        <v>1567.2520135696811</v>
      </c>
      <c r="O2040" s="70">
        <v>1579.6738596907705</v>
      </c>
      <c r="P2040" s="70">
        <v>1578.8703981620681</v>
      </c>
      <c r="Q2040" s="70">
        <v>1592.5771759510565</v>
      </c>
      <c r="R2040" s="70">
        <v>1607.6358822097097</v>
      </c>
      <c r="S2040" s="70">
        <v>1605.3951452215513</v>
      </c>
      <c r="T2040" s="265">
        <v>1562.2861160034361</v>
      </c>
      <c r="U2040" s="70">
        <v>1528.9503042636484</v>
      </c>
      <c r="V2040" s="70">
        <v>1549.8890549941589</v>
      </c>
      <c r="W2040" s="70">
        <v>1557.9671950032609</v>
      </c>
      <c r="X2040" s="70">
        <v>1580.487118097205</v>
      </c>
      <c r="Y2040" s="70">
        <v>1604.5631376850324</v>
      </c>
      <c r="Z2040" s="70">
        <v>1611.4977804136015</v>
      </c>
      <c r="AA2040" s="70">
        <v>1577.2007909808472</v>
      </c>
      <c r="BJ2040" s="275"/>
    </row>
    <row r="2041" spans="1:62" x14ac:dyDescent="0.25">
      <c r="A2041" t="str">
        <f t="shared" si="41"/>
        <v>88. Maatschappelijke dienstverlening zonder huisvesting</v>
      </c>
      <c r="B2041" s="275">
        <v>88</v>
      </c>
      <c r="C2041" s="5" t="s">
        <v>164</v>
      </c>
      <c r="D2041" s="270"/>
      <c r="E2041" s="70">
        <v>1249.466014476282</v>
      </c>
      <c r="F2041" s="70">
        <v>1346.4658533116542</v>
      </c>
      <c r="G2041" s="70">
        <v>1061.2858984194988</v>
      </c>
      <c r="H2041" s="70">
        <v>1070.5305231054324</v>
      </c>
      <c r="I2041" s="70">
        <v>1112.9934696640294</v>
      </c>
      <c r="J2041" s="70">
        <v>1307.5897593259619</v>
      </c>
      <c r="K2041" s="69">
        <v>1309.8540974246362</v>
      </c>
      <c r="L2041" s="69">
        <v>1351.2544949277346</v>
      </c>
      <c r="M2041" s="265">
        <v>1408.6201273579863</v>
      </c>
      <c r="N2041" s="70">
        <v>1291.5672866357233</v>
      </c>
      <c r="O2041" s="70">
        <v>1296.9260873421076</v>
      </c>
      <c r="P2041" s="70">
        <v>1307.3664408438442</v>
      </c>
      <c r="Q2041" s="70">
        <v>1297.1124423347467</v>
      </c>
      <c r="R2041" s="70">
        <v>1306.733667864255</v>
      </c>
      <c r="S2041" s="70">
        <v>1305.1410888029413</v>
      </c>
      <c r="T2041" s="265">
        <v>1315.4854760687022</v>
      </c>
      <c r="U2041" s="70">
        <v>1251.8224760087064</v>
      </c>
      <c r="V2041" s="70">
        <v>1264.2110473037671</v>
      </c>
      <c r="W2041" s="70">
        <v>1281.6821454685632</v>
      </c>
      <c r="X2041" s="70">
        <v>1278.9079101822629</v>
      </c>
      <c r="Y2041" s="70">
        <v>1295.7683735774965</v>
      </c>
      <c r="Z2041" s="70">
        <v>1301.5965955813001</v>
      </c>
      <c r="AA2041" s="70">
        <v>1319.4217705333924</v>
      </c>
      <c r="BJ2041" s="275"/>
    </row>
    <row r="2042" spans="1:62" x14ac:dyDescent="0.25">
      <c r="A2042" t="str">
        <f t="shared" si="41"/>
        <v>88. Maatschappelijke dienstverlening zonder huisvesting</v>
      </c>
      <c r="B2042" s="275">
        <v>88</v>
      </c>
      <c r="C2042" s="5" t="s">
        <v>165</v>
      </c>
      <c r="D2042" s="270"/>
      <c r="E2042" s="70">
        <v>1129.83877751208</v>
      </c>
      <c r="F2042" s="70">
        <v>1265.4420429100032</v>
      </c>
      <c r="G2042" s="70">
        <v>947.66373789606598</v>
      </c>
      <c r="H2042" s="70">
        <v>939.3488142972177</v>
      </c>
      <c r="I2042" s="70">
        <v>960.41997313454772</v>
      </c>
      <c r="J2042" s="70">
        <v>1127.6157899941554</v>
      </c>
      <c r="K2042" s="69">
        <v>1071.6134099685491</v>
      </c>
      <c r="L2042" s="69">
        <v>1056.5518906239802</v>
      </c>
      <c r="M2042" s="265">
        <v>1105.4030743082708</v>
      </c>
      <c r="N2042" s="70">
        <v>990.11219031986172</v>
      </c>
      <c r="O2042" s="70">
        <v>998.80112640290156</v>
      </c>
      <c r="P2042" s="70">
        <v>1020.9646294921178</v>
      </c>
      <c r="Q2042" s="70">
        <v>1047.1281687180858</v>
      </c>
      <c r="R2042" s="70">
        <v>1055.9532402362238</v>
      </c>
      <c r="S2042" s="70">
        <v>1066.0975784493064</v>
      </c>
      <c r="T2042" s="265">
        <v>1070.5208899682434</v>
      </c>
      <c r="U2042" s="70">
        <v>951.40687722385542</v>
      </c>
      <c r="V2042" s="70">
        <v>965.24941895397683</v>
      </c>
      <c r="W2042" s="70">
        <v>992.31571362946556</v>
      </c>
      <c r="X2042" s="70">
        <v>1023.5702657467439</v>
      </c>
      <c r="Y2042" s="70">
        <v>1038.1046884489438</v>
      </c>
      <c r="Z2042" s="70">
        <v>1054.0763488116622</v>
      </c>
      <c r="AA2042" s="70">
        <v>1064.5079397504376</v>
      </c>
      <c r="BJ2042" s="275"/>
    </row>
    <row r="2043" spans="1:62" x14ac:dyDescent="0.25">
      <c r="A2043" t="str">
        <f t="shared" si="41"/>
        <v>88. Maatschappelijke dienstverlening zonder huisvesting</v>
      </c>
      <c r="B2043" s="275">
        <v>88</v>
      </c>
      <c r="C2043" s="5" t="s">
        <v>166</v>
      </c>
      <c r="D2043" s="266"/>
      <c r="E2043" s="70">
        <v>937.17071830001635</v>
      </c>
      <c r="F2043" s="70">
        <v>1144.1649639457053</v>
      </c>
      <c r="G2043" s="70">
        <v>834.59099805996846</v>
      </c>
      <c r="H2043" s="70">
        <v>833.89486725816926</v>
      </c>
      <c r="I2043" s="70">
        <v>857.23491980754193</v>
      </c>
      <c r="J2043" s="70">
        <v>1023.8706597810979</v>
      </c>
      <c r="K2043" s="69">
        <v>980.03200270718696</v>
      </c>
      <c r="L2043" s="69">
        <v>968.71401051648763</v>
      </c>
      <c r="M2043" s="265">
        <v>1022.5948131812901</v>
      </c>
      <c r="N2043" s="70">
        <v>859.76410606452373</v>
      </c>
      <c r="O2043" s="70">
        <v>843.33344780123696</v>
      </c>
      <c r="P2043" s="70">
        <v>817.16446017748353</v>
      </c>
      <c r="Q2043" s="70">
        <v>793.65611416102274</v>
      </c>
      <c r="R2043" s="70">
        <v>789.0961535831932</v>
      </c>
      <c r="S2043" s="70">
        <v>797.86032948177387</v>
      </c>
      <c r="T2043" s="265">
        <v>804.99202581613952</v>
      </c>
      <c r="U2043" s="70">
        <v>817.30112078796117</v>
      </c>
      <c r="V2043" s="70">
        <v>806.27047494563351</v>
      </c>
      <c r="W2043" s="70">
        <v>785.72314795070542</v>
      </c>
      <c r="X2043" s="70">
        <v>767.48711088196899</v>
      </c>
      <c r="Y2043" s="70">
        <v>767.44506450054803</v>
      </c>
      <c r="Z2043" s="70">
        <v>780.41011488558604</v>
      </c>
      <c r="AA2043" s="70">
        <v>791.89252332379442</v>
      </c>
      <c r="BJ2043" s="275"/>
    </row>
    <row r="2044" spans="1:62" x14ac:dyDescent="0.25">
      <c r="A2044" t="str">
        <f t="shared" si="41"/>
        <v>88. Maatschappelijke dienstverlening zonder huisvesting</v>
      </c>
      <c r="B2044" s="275">
        <v>88</v>
      </c>
      <c r="C2044" s="5" t="s">
        <v>167</v>
      </c>
      <c r="D2044" s="266"/>
      <c r="E2044" s="70">
        <v>806.99698315821263</v>
      </c>
      <c r="F2044" s="70">
        <v>1008.2402370117569</v>
      </c>
      <c r="G2044" s="70">
        <v>830.10329131380695</v>
      </c>
      <c r="H2044" s="70">
        <v>883.04387651264199</v>
      </c>
      <c r="I2044" s="70">
        <v>966.59784305822154</v>
      </c>
      <c r="J2044" s="70">
        <v>1227.7515586460077</v>
      </c>
      <c r="K2044" s="69">
        <v>1242.546836365846</v>
      </c>
      <c r="L2044" s="69">
        <v>1273.8492068766373</v>
      </c>
      <c r="M2044" s="265">
        <v>1348.9328920648693</v>
      </c>
      <c r="N2044" s="70">
        <v>1147.7507442135468</v>
      </c>
      <c r="O2044" s="70">
        <v>1103.1826130456984</v>
      </c>
      <c r="P2044" s="70">
        <v>1067.6802588989456</v>
      </c>
      <c r="Q2044" s="70">
        <v>1041.7923337825446</v>
      </c>
      <c r="R2044" s="70">
        <v>1020.9061897924844</v>
      </c>
      <c r="S2044" s="70">
        <v>997.2748332691076</v>
      </c>
      <c r="T2044" s="265">
        <v>977.72867184415293</v>
      </c>
      <c r="U2044" s="70">
        <v>1100.5577351260149</v>
      </c>
      <c r="V2044" s="70">
        <v>1063.8767123570549</v>
      </c>
      <c r="W2044" s="70">
        <v>1035.5325473619644</v>
      </c>
      <c r="X2044" s="70">
        <v>1016.2073801979798</v>
      </c>
      <c r="Y2044" s="70">
        <v>1001.5339393323867</v>
      </c>
      <c r="Z2044" s="70">
        <v>983.95070259111662</v>
      </c>
      <c r="AA2044" s="70">
        <v>970.18706095572622</v>
      </c>
      <c r="BJ2044" s="275"/>
    </row>
    <row r="2045" spans="1:62" x14ac:dyDescent="0.25">
      <c r="A2045" t="str">
        <f t="shared" si="41"/>
        <v>88. Maatschappelijke dienstverlening zonder huisvesting</v>
      </c>
      <c r="B2045" s="275">
        <v>88</v>
      </c>
      <c r="C2045" s="5" t="s">
        <v>168</v>
      </c>
      <c r="D2045" s="266"/>
      <c r="E2045" s="70">
        <v>645.00000258029661</v>
      </c>
      <c r="F2045" s="70">
        <v>801.03147482993631</v>
      </c>
      <c r="G2045" s="70">
        <v>829.24652233034612</v>
      </c>
      <c r="H2045" s="70">
        <v>968.74465140600489</v>
      </c>
      <c r="I2045" s="70">
        <v>1100.0501166550007</v>
      </c>
      <c r="J2045" s="70">
        <v>1336.1793722407656</v>
      </c>
      <c r="K2045" s="69">
        <v>1464.2545824896843</v>
      </c>
      <c r="L2045" s="69">
        <v>1593.0963802614363</v>
      </c>
      <c r="M2045" s="265">
        <v>1750.607014956973</v>
      </c>
      <c r="N2045" s="70">
        <v>1783.8289233734988</v>
      </c>
      <c r="O2045" s="70">
        <v>1867.9178437057592</v>
      </c>
      <c r="P2045" s="70">
        <v>1906.7547317596093</v>
      </c>
      <c r="Q2045" s="70">
        <v>1905.6778809695618</v>
      </c>
      <c r="R2045" s="70">
        <v>1840.2293996913438</v>
      </c>
      <c r="S2045" s="70">
        <v>1772.5614065069117</v>
      </c>
      <c r="T2045" s="265">
        <v>1705.0318028987497</v>
      </c>
      <c r="U2045" s="70">
        <v>1757.0745783823349</v>
      </c>
      <c r="V2045" s="70">
        <v>1850.4331982237643</v>
      </c>
      <c r="W2045" s="70">
        <v>1899.7179225770856</v>
      </c>
      <c r="X2045" s="70">
        <v>1909.5121542218094</v>
      </c>
      <c r="Y2045" s="70">
        <v>1854.4859409281025</v>
      </c>
      <c r="Z2045" s="70">
        <v>1796.5177662289104</v>
      </c>
      <c r="AA2045" s="70">
        <v>1737.9663270452952</v>
      </c>
      <c r="BJ2045" s="275"/>
    </row>
    <row r="2046" spans="1:62" x14ac:dyDescent="0.25">
      <c r="A2046" t="str">
        <f t="shared" si="41"/>
        <v>88. Maatschappelijke dienstverlening zonder huisvesting</v>
      </c>
      <c r="B2046" s="275">
        <v>88</v>
      </c>
      <c r="C2046" s="5" t="s">
        <v>169</v>
      </c>
      <c r="D2046" s="266"/>
      <c r="E2046" s="70">
        <v>104.40888889179082</v>
      </c>
      <c r="F2046" s="70">
        <v>107.55531454002711</v>
      </c>
      <c r="G2046" s="70">
        <v>114.97626712078647</v>
      </c>
      <c r="H2046" s="70">
        <v>109.37383125249079</v>
      </c>
      <c r="I2046" s="70">
        <v>125.32086927402003</v>
      </c>
      <c r="J2046" s="70">
        <v>145.79784821135402</v>
      </c>
      <c r="K2046" s="69">
        <v>153.01863732697274</v>
      </c>
      <c r="L2046" s="69">
        <v>156.26443891312493</v>
      </c>
      <c r="M2046" s="265">
        <v>182.26712608970527</v>
      </c>
      <c r="N2046" s="70">
        <v>207.05140209505993</v>
      </c>
      <c r="O2046" s="70">
        <v>235.85807123176821</v>
      </c>
      <c r="P2046" s="70">
        <v>498.54646535886292</v>
      </c>
      <c r="Q2046" s="70">
        <v>552.88378291441484</v>
      </c>
      <c r="R2046" s="70">
        <v>607.91726106601766</v>
      </c>
      <c r="S2046" s="70">
        <v>635.46727477332581</v>
      </c>
      <c r="T2046" s="265">
        <v>652.67042674770835</v>
      </c>
      <c r="U2046" s="70">
        <v>205.08024200918962</v>
      </c>
      <c r="V2046" s="70">
        <v>234.94977574249458</v>
      </c>
      <c r="W2046" s="70">
        <v>499.46904800564761</v>
      </c>
      <c r="X2046" s="70">
        <v>557.07726772960746</v>
      </c>
      <c r="Y2046" s="70">
        <v>616.03403479592794</v>
      </c>
      <c r="Z2046" s="70">
        <v>647.63762108562969</v>
      </c>
      <c r="AA2046" s="70">
        <v>668.97742116802328</v>
      </c>
      <c r="BJ2046" s="275"/>
    </row>
    <row r="2047" spans="1:62" x14ac:dyDescent="0.25">
      <c r="A2047" t="str">
        <f t="shared" si="41"/>
        <v>88. Maatschappelijke dienstverlening zonder huisvesting</v>
      </c>
      <c r="B2047" s="275">
        <v>88</v>
      </c>
      <c r="C2047" s="5" t="s">
        <v>26</v>
      </c>
      <c r="D2047" s="270"/>
      <c r="E2047" s="70">
        <v>1556.4058746303001</v>
      </c>
      <c r="F2047" s="70">
        <v>1916.8270263817203</v>
      </c>
      <c r="G2047" s="70">
        <v>1774.3260807649394</v>
      </c>
      <c r="H2047" s="70">
        <v>1961.1623591711377</v>
      </c>
      <c r="I2047" s="70">
        <v>2191.968828987242</v>
      </c>
      <c r="J2047" s="70">
        <v>2709.7287790981272</v>
      </c>
      <c r="K2047" s="69">
        <v>2859.8200561825029</v>
      </c>
      <c r="L2047" s="69">
        <v>3023.2100260511984</v>
      </c>
      <c r="M2047" s="265">
        <v>3281.8070331115478</v>
      </c>
      <c r="N2047" s="70">
        <v>3138.6310696821056</v>
      </c>
      <c r="O2047" s="70">
        <v>3206.9585279832254</v>
      </c>
      <c r="P2047" s="70">
        <v>3472.9814560174177</v>
      </c>
      <c r="Q2047" s="70">
        <v>3500.3539976665215</v>
      </c>
      <c r="R2047" s="70">
        <v>3469.0528505498455</v>
      </c>
      <c r="S2047" s="70">
        <v>3405.303514549345</v>
      </c>
      <c r="T2047" s="265">
        <v>3335.4309014906112</v>
      </c>
      <c r="U2047" s="70">
        <v>3062.7125555175394</v>
      </c>
      <c r="V2047" s="70">
        <v>3149.2596863233139</v>
      </c>
      <c r="W2047" s="70">
        <v>3434.7195179446976</v>
      </c>
      <c r="X2047" s="70">
        <v>3482.7968021493962</v>
      </c>
      <c r="Y2047" s="70">
        <v>3472.0539150564173</v>
      </c>
      <c r="Z2047" s="70">
        <v>3428.1060899056565</v>
      </c>
      <c r="AA2047" s="70">
        <v>3377.1308091690448</v>
      </c>
      <c r="BJ2047" s="275"/>
    </row>
    <row r="2048" spans="1:62" x14ac:dyDescent="0.25">
      <c r="A2048" t="str">
        <f t="shared" si="41"/>
        <v>88. Maatschappelijke dienstverlening zonder huisvesting</v>
      </c>
      <c r="B2048" s="275">
        <v>88</v>
      </c>
      <c r="C2048" s="5" t="s">
        <v>19</v>
      </c>
      <c r="D2048" s="270"/>
      <c r="E2048" s="70">
        <v>12280.699177141389</v>
      </c>
      <c r="F2048" s="70">
        <v>13607.166826017923</v>
      </c>
      <c r="G2048" s="70">
        <v>11559.943670604132</v>
      </c>
      <c r="H2048" s="70">
        <v>11884.012532816583</v>
      </c>
      <c r="I2048" s="70">
        <v>12415.693805753344</v>
      </c>
      <c r="J2048" s="70">
        <v>14154.064098343681</v>
      </c>
      <c r="K2048" s="69">
        <v>14028.921598327554</v>
      </c>
      <c r="L2048" s="69">
        <v>14309.208874226892</v>
      </c>
      <c r="M2048" s="265">
        <v>14773.969900819122</v>
      </c>
      <c r="N2048" s="70">
        <v>13449.968609816762</v>
      </c>
      <c r="O2048" s="70">
        <v>13712.346391056506</v>
      </c>
      <c r="P2048" s="70">
        <v>14010.629233425168</v>
      </c>
      <c r="Q2048" s="70">
        <v>14247.253794056798</v>
      </c>
      <c r="R2048" s="70">
        <v>14432.43747754851</v>
      </c>
      <c r="S2048" s="70">
        <v>14587.876707199261</v>
      </c>
      <c r="T2048" s="265">
        <v>14732.76306811096</v>
      </c>
      <c r="U2048" s="70">
        <v>13131.86436501844</v>
      </c>
      <c r="V2048" s="70">
        <v>13469.295894544161</v>
      </c>
      <c r="W2048" s="70">
        <v>13846.468987305525</v>
      </c>
      <c r="X2048" s="70">
        <v>14164.787103878907</v>
      </c>
      <c r="Y2048" s="70">
        <v>14433.658413098514</v>
      </c>
      <c r="Z2048" s="70">
        <v>14674.529623361173</v>
      </c>
      <c r="AA2048" s="70">
        <v>14906.756297671218</v>
      </c>
      <c r="BJ2048" s="275"/>
    </row>
    <row r="2049" spans="1:62" x14ac:dyDescent="0.25">
      <c r="A2049" t="str">
        <f t="shared" si="41"/>
        <v>88. Maatschappelijke dienstverlening zonder huisvesting</v>
      </c>
      <c r="B2049" s="275">
        <v>88</v>
      </c>
      <c r="C2049" s="5" t="s">
        <v>20</v>
      </c>
      <c r="D2049" s="270"/>
      <c r="E2049" s="267">
        <v>0.12673593353115492</v>
      </c>
      <c r="F2049" s="267">
        <v>0.1408689296523214</v>
      </c>
      <c r="G2049" s="267">
        <v>0.1534891632107937</v>
      </c>
      <c r="H2049" s="267">
        <v>0.16502526850721272</v>
      </c>
      <c r="I2049" s="267">
        <v>0.17654823510318041</v>
      </c>
      <c r="J2049" s="267">
        <v>0.19144528103523437</v>
      </c>
      <c r="K2049" s="333">
        <v>0.2038517384346516</v>
      </c>
      <c r="L2049" s="333">
        <v>0.21127723081158381</v>
      </c>
      <c r="M2049" s="268">
        <v>0.22213440633377712</v>
      </c>
      <c r="N2049" s="267">
        <v>0.23335601448105278</v>
      </c>
      <c r="O2049" s="267">
        <v>0.23387379785525797</v>
      </c>
      <c r="P2049" s="267">
        <v>0.24788190438527366</v>
      </c>
      <c r="Q2049" s="267">
        <v>0.24568622474646198</v>
      </c>
      <c r="R2049" s="267">
        <v>0.24036500112655246</v>
      </c>
      <c r="S2049" s="267">
        <v>0.23343380142970321</v>
      </c>
      <c r="T2049" s="268">
        <v>0.2263954755853059</v>
      </c>
      <c r="U2049" s="267">
        <v>0.23322755020804226</v>
      </c>
      <c r="V2049" s="267">
        <v>0.23381026825603743</v>
      </c>
      <c r="W2049" s="267">
        <v>0.24805743046069409</v>
      </c>
      <c r="X2049" s="267">
        <v>0.24587710190121118</v>
      </c>
      <c r="Y2049" s="267">
        <v>0.24055259004228172</v>
      </c>
      <c r="Z2049" s="267">
        <v>0.2336092657067706</v>
      </c>
      <c r="AA2049" s="267">
        <v>0.22655034681801509</v>
      </c>
      <c r="BJ2049" s="275"/>
    </row>
    <row r="2050" spans="1:62" x14ac:dyDescent="0.25">
      <c r="A2050" t="str">
        <f t="shared" si="41"/>
        <v>88. Maatschappelijke dienstverlening zonder huisvesting</v>
      </c>
      <c r="B2050" s="275">
        <v>88</v>
      </c>
      <c r="C2050" s="5" t="s">
        <v>29</v>
      </c>
      <c r="D2050" s="270"/>
      <c r="E2050" s="70">
        <v>12280.699177141389</v>
      </c>
      <c r="F2050" s="70">
        <v>12469.166826017923</v>
      </c>
      <c r="G2050" s="70">
        <v>11559.943670604132</v>
      </c>
      <c r="H2050" s="70">
        <v>11884.012532816583</v>
      </c>
      <c r="I2050" s="70">
        <v>12415.693805753344</v>
      </c>
      <c r="J2050" s="70">
        <v>13777.064098343681</v>
      </c>
      <c r="K2050" s="69">
        <v>13849.921598327554</v>
      </c>
      <c r="L2050" s="69">
        <v>13775.208874226892</v>
      </c>
      <c r="M2050" s="265">
        <v>13218.554567843397</v>
      </c>
      <c r="N2050" s="70">
        <v>13449.968609816762</v>
      </c>
      <c r="O2050" s="70">
        <v>13712.346391056506</v>
      </c>
      <c r="P2050" s="70">
        <v>14010.629233425168</v>
      </c>
      <c r="Q2050" s="70">
        <v>14247.253794056798</v>
      </c>
      <c r="R2050" s="70">
        <v>14432.43747754851</v>
      </c>
      <c r="S2050" s="70">
        <v>14587.876707199261</v>
      </c>
      <c r="T2050" s="265">
        <v>14732.76306811096</v>
      </c>
      <c r="U2050" s="70">
        <v>13131.86436501844</v>
      </c>
      <c r="V2050" s="70">
        <v>13469.295894544161</v>
      </c>
      <c r="W2050" s="70">
        <v>13846.468987305525</v>
      </c>
      <c r="X2050" s="70">
        <v>14164.787103878907</v>
      </c>
      <c r="Y2050" s="70">
        <v>14433.658413098514</v>
      </c>
      <c r="Z2050" s="70">
        <v>14674.529623361173</v>
      </c>
      <c r="AA2050" s="70">
        <v>14906.756297671218</v>
      </c>
      <c r="BJ2050" s="275"/>
    </row>
    <row r="2051" spans="1:62" x14ac:dyDescent="0.25">
      <c r="A2051" t="str">
        <f t="shared" ref="A2051:A2114" si="42">VLOOKUP(B2051,$AU$3:$AV$70,2)</f>
        <v>90. Creatieve activiteiten, kunst en amusement</v>
      </c>
      <c r="B2051" s="275">
        <v>90</v>
      </c>
      <c r="C2051" s="5" t="s">
        <v>25</v>
      </c>
      <c r="D2051" s="70">
        <v>5464</v>
      </c>
      <c r="E2051" s="70">
        <v>5611</v>
      </c>
      <c r="F2051" s="70">
        <v>5711</v>
      </c>
      <c r="G2051" s="70">
        <v>5815</v>
      </c>
      <c r="H2051" s="70">
        <v>5876</v>
      </c>
      <c r="I2051" s="70">
        <v>5984</v>
      </c>
      <c r="J2051" s="70">
        <v>5770</v>
      </c>
      <c r="K2051" s="69">
        <v>5772</v>
      </c>
      <c r="L2051" s="69">
        <v>6212</v>
      </c>
      <c r="M2051" s="265">
        <v>6100.7213152509585</v>
      </c>
      <c r="N2051" s="70">
        <v>6175.898226625106</v>
      </c>
      <c r="O2051" s="70">
        <v>6252.0015150146473</v>
      </c>
      <c r="P2051" s="70">
        <v>6329.0425958177229</v>
      </c>
      <c r="Q2051" s="70">
        <v>6407.0330251001697</v>
      </c>
      <c r="R2051" s="70">
        <v>6485.9845013289068</v>
      </c>
      <c r="S2051" s="70">
        <v>6565.9088671267</v>
      </c>
      <c r="T2051" s="265">
        <v>6646.8181110485239</v>
      </c>
      <c r="U2051" s="70">
        <v>6116.0368476660287</v>
      </c>
      <c r="V2051" s="70">
        <v>6131.3908289006822</v>
      </c>
      <c r="W2051" s="70">
        <v>6146.7833554786021</v>
      </c>
      <c r="X2051" s="70">
        <v>6162.2145241658063</v>
      </c>
      <c r="Y2051" s="70">
        <v>6177.6844319712236</v>
      </c>
      <c r="Z2051" s="70">
        <v>6193.193176147327</v>
      </c>
      <c r="AA2051" s="70">
        <v>6208.7408541907362</v>
      </c>
      <c r="BJ2051" s="275"/>
    </row>
    <row r="2052" spans="1:62" x14ac:dyDescent="0.25">
      <c r="A2052" t="str">
        <f t="shared" si="42"/>
        <v>90. Creatieve activiteiten, kunst en amusement</v>
      </c>
      <c r="B2052" s="275">
        <v>90</v>
      </c>
      <c r="C2052" s="5" t="s">
        <v>154</v>
      </c>
      <c r="D2052" s="266"/>
      <c r="E2052" s="70">
        <v>147</v>
      </c>
      <c r="F2052" s="70">
        <v>100</v>
      </c>
      <c r="G2052" s="70">
        <v>104</v>
      </c>
      <c r="H2052" s="70">
        <v>61</v>
      </c>
      <c r="I2052" s="70">
        <v>108</v>
      </c>
      <c r="J2052" s="70">
        <v>-214</v>
      </c>
      <c r="K2052" s="69">
        <v>2</v>
      </c>
      <c r="L2052" s="69">
        <v>440</v>
      </c>
      <c r="M2052" s="265">
        <v>-111.27868474904153</v>
      </c>
      <c r="N2052" s="70">
        <v>75.176911374147494</v>
      </c>
      <c r="O2052" s="70">
        <v>76.103288389541376</v>
      </c>
      <c r="P2052" s="70">
        <v>77.041080803075602</v>
      </c>
      <c r="Q2052" s="70">
        <v>77.990429282446712</v>
      </c>
      <c r="R2052" s="70">
        <v>78.951476228737192</v>
      </c>
      <c r="S2052" s="70">
        <v>79.924365797793143</v>
      </c>
      <c r="T2052" s="265">
        <v>80.909243921823872</v>
      </c>
      <c r="U2052" s="70">
        <v>15.315532415070265</v>
      </c>
      <c r="V2052" s="70">
        <v>15.353981234653475</v>
      </c>
      <c r="W2052" s="70">
        <v>15.392526577919853</v>
      </c>
      <c r="X2052" s="70">
        <v>15.431168687204263</v>
      </c>
      <c r="Y2052" s="70">
        <v>15.469907805417279</v>
      </c>
      <c r="Z2052" s="70">
        <v>15.508744176103392</v>
      </c>
      <c r="AA2052" s="70">
        <v>15.547678043409178</v>
      </c>
      <c r="BJ2052" s="275"/>
    </row>
    <row r="2053" spans="1:62" x14ac:dyDescent="0.25">
      <c r="A2053" t="str">
        <f t="shared" si="42"/>
        <v>90. Creatieve activiteiten, kunst en amusement</v>
      </c>
      <c r="B2053" s="275">
        <v>90</v>
      </c>
      <c r="C2053" s="5" t="s">
        <v>155</v>
      </c>
      <c r="D2053" s="266"/>
      <c r="E2053" s="267">
        <v>1.0269033674963397</v>
      </c>
      <c r="F2053" s="267">
        <v>1.017822135091784</v>
      </c>
      <c r="G2053" s="267">
        <v>1.0182104710208371</v>
      </c>
      <c r="H2053" s="267">
        <v>1.0104901117798797</v>
      </c>
      <c r="I2053" s="267">
        <v>1.0183798502382573</v>
      </c>
      <c r="J2053" s="267">
        <v>0.9642379679144385</v>
      </c>
      <c r="K2053" s="333">
        <v>1.0003466204506066</v>
      </c>
      <c r="L2053" s="333">
        <v>1.0762300762300763</v>
      </c>
      <c r="M2053" s="268">
        <v>0.98208649633788769</v>
      </c>
      <c r="N2053" s="267">
        <v>1.0123226267009142</v>
      </c>
      <c r="O2053" s="267">
        <v>1.0123226267009147</v>
      </c>
      <c r="P2053" s="267">
        <v>1.0123226267009142</v>
      </c>
      <c r="Q2053" s="267">
        <v>1.0123226267009142</v>
      </c>
      <c r="R2053" s="267">
        <v>1.012322626700914</v>
      </c>
      <c r="S2053" s="267">
        <v>1.0123226267009144</v>
      </c>
      <c r="T2053" s="268">
        <v>1.012322626700914</v>
      </c>
      <c r="U2053" s="267">
        <v>1.0025104461626175</v>
      </c>
      <c r="V2053" s="267">
        <v>1.002510446162618</v>
      </c>
      <c r="W2053" s="267">
        <v>1.0025104461626171</v>
      </c>
      <c r="X2053" s="267">
        <v>1.0025104461626178</v>
      </c>
      <c r="Y2053" s="267">
        <v>1.0025104461626173</v>
      </c>
      <c r="Z2053" s="267">
        <v>1.0025104461626173</v>
      </c>
      <c r="AA2053" s="267">
        <v>1.0025104461626178</v>
      </c>
      <c r="BJ2053" s="275"/>
    </row>
    <row r="2054" spans="1:62" x14ac:dyDescent="0.25">
      <c r="A2054" t="str">
        <f t="shared" si="42"/>
        <v>90. Creatieve activiteiten, kunst en amusement</v>
      </c>
      <c r="B2054" s="275">
        <v>90</v>
      </c>
      <c r="C2054" s="5" t="s">
        <v>8</v>
      </c>
      <c r="D2054" s="70">
        <v>24</v>
      </c>
      <c r="E2054" s="70">
        <v>26</v>
      </c>
      <c r="F2054" s="70">
        <v>24</v>
      </c>
      <c r="G2054" s="70">
        <v>26</v>
      </c>
      <c r="H2054" s="70">
        <v>22</v>
      </c>
      <c r="I2054" s="70">
        <v>15</v>
      </c>
      <c r="J2054" s="70">
        <v>16</v>
      </c>
      <c r="K2054" s="69">
        <v>19</v>
      </c>
      <c r="L2054" s="69">
        <v>22</v>
      </c>
      <c r="M2054" s="265">
        <v>18.688094416693982</v>
      </c>
      <c r="N2054" s="70">
        <v>19.206581666311482</v>
      </c>
      <c r="O2054" s="70">
        <v>19.077569006076626</v>
      </c>
      <c r="P2054" s="70">
        <v>19.496001462293769</v>
      </c>
      <c r="Q2054" s="70">
        <v>19.845320666187568</v>
      </c>
      <c r="R2054" s="70">
        <v>20.267450423902545</v>
      </c>
      <c r="S2054" s="70">
        <v>20.529382470227922</v>
      </c>
      <c r="T2054" s="265">
        <v>20.336766666580452</v>
      </c>
      <c r="U2054" s="70">
        <v>19.020417254035586</v>
      </c>
      <c r="V2054" s="70">
        <v>18.709533476705225</v>
      </c>
      <c r="W2054" s="70">
        <v>18.934569561279915</v>
      </c>
      <c r="X2054" s="70">
        <v>19.087013094332619</v>
      </c>
      <c r="Y2054" s="70">
        <v>19.304072178069227</v>
      </c>
      <c r="Z2054" s="70">
        <v>19.364026214511323</v>
      </c>
      <c r="AA2054" s="70">
        <v>18.996414816144878</v>
      </c>
      <c r="BJ2054" s="275"/>
    </row>
    <row r="2055" spans="1:62" x14ac:dyDescent="0.25">
      <c r="A2055" t="str">
        <f t="shared" si="42"/>
        <v>90. Creatieve activiteiten, kunst en amusement</v>
      </c>
      <c r="B2055" s="275">
        <v>90</v>
      </c>
      <c r="C2055" s="5" t="s">
        <v>9</v>
      </c>
      <c r="D2055" s="70">
        <v>282</v>
      </c>
      <c r="E2055" s="70">
        <v>293</v>
      </c>
      <c r="F2055" s="70">
        <v>301</v>
      </c>
      <c r="G2055" s="70">
        <v>294</v>
      </c>
      <c r="H2055" s="70">
        <v>279</v>
      </c>
      <c r="I2055" s="70">
        <v>273</v>
      </c>
      <c r="J2055" s="70">
        <v>214</v>
      </c>
      <c r="K2055" s="69">
        <v>181</v>
      </c>
      <c r="L2055" s="69">
        <v>261</v>
      </c>
      <c r="M2055" s="265">
        <v>229.07365217988809</v>
      </c>
      <c r="N2055" s="70">
        <v>235.42912990973559</v>
      </c>
      <c r="O2055" s="70">
        <v>233.84772730128978</v>
      </c>
      <c r="P2055" s="70">
        <v>238.97676019244633</v>
      </c>
      <c r="Q2055" s="70">
        <v>243.25862136182496</v>
      </c>
      <c r="R2055" s="70">
        <v>248.43297478371261</v>
      </c>
      <c r="S2055" s="70">
        <v>251.64366759897939</v>
      </c>
      <c r="T2055" s="265">
        <v>249.28263470684698</v>
      </c>
      <c r="U2055" s="70">
        <v>233.14717644379704</v>
      </c>
      <c r="V2055" s="70">
        <v>229.33644643095377</v>
      </c>
      <c r="W2055" s="70">
        <v>232.0948784367198</v>
      </c>
      <c r="X2055" s="70">
        <v>233.96349040372664</v>
      </c>
      <c r="Y2055" s="70">
        <v>236.62414247138463</v>
      </c>
      <c r="Z2055" s="70">
        <v>237.35904297993778</v>
      </c>
      <c r="AA2055" s="70">
        <v>232.85296099377587</v>
      </c>
      <c r="BJ2055" s="275"/>
    </row>
    <row r="2056" spans="1:62" x14ac:dyDescent="0.25">
      <c r="A2056" t="str">
        <f t="shared" si="42"/>
        <v>90. Creatieve activiteiten, kunst en amusement</v>
      </c>
      <c r="B2056" s="275">
        <v>90</v>
      </c>
      <c r="C2056" s="5" t="s">
        <v>10</v>
      </c>
      <c r="D2056" s="70">
        <v>659</v>
      </c>
      <c r="E2056" s="70">
        <v>709</v>
      </c>
      <c r="F2056" s="70">
        <v>707</v>
      </c>
      <c r="G2056" s="70">
        <v>717</v>
      </c>
      <c r="H2056" s="70">
        <v>742</v>
      </c>
      <c r="I2056" s="70">
        <v>763</v>
      </c>
      <c r="J2056" s="70">
        <v>690</v>
      </c>
      <c r="K2056" s="69">
        <v>672</v>
      </c>
      <c r="L2056" s="69">
        <v>776</v>
      </c>
      <c r="M2056" s="265">
        <v>619.88601840941124</v>
      </c>
      <c r="N2056" s="70">
        <v>637.08429393151744</v>
      </c>
      <c r="O2056" s="70">
        <v>632.80493069125305</v>
      </c>
      <c r="P2056" s="70">
        <v>646.68437840134231</v>
      </c>
      <c r="Q2056" s="70">
        <v>658.2713324067887</v>
      </c>
      <c r="R2056" s="70">
        <v>672.27341998872612</v>
      </c>
      <c r="S2056" s="70">
        <v>680.96173296864265</v>
      </c>
      <c r="T2056" s="265">
        <v>674.5726469043567</v>
      </c>
      <c r="U2056" s="70">
        <v>630.9092011841185</v>
      </c>
      <c r="V2056" s="70">
        <v>620.59715424019657</v>
      </c>
      <c r="W2056" s="70">
        <v>628.06162436513534</v>
      </c>
      <c r="X2056" s="70">
        <v>633.11819207232156</v>
      </c>
      <c r="Y2056" s="70">
        <v>640.3180642570901</v>
      </c>
      <c r="Z2056" s="70">
        <v>642.30674582670292</v>
      </c>
      <c r="AA2056" s="70">
        <v>630.1130378448056</v>
      </c>
      <c r="BJ2056" s="275"/>
    </row>
    <row r="2057" spans="1:62" x14ac:dyDescent="0.25">
      <c r="A2057" t="str">
        <f t="shared" si="42"/>
        <v>90. Creatieve activiteiten, kunst en amusement</v>
      </c>
      <c r="B2057" s="275">
        <v>90</v>
      </c>
      <c r="C2057" s="5" t="s">
        <v>11</v>
      </c>
      <c r="D2057" s="70">
        <v>769</v>
      </c>
      <c r="E2057" s="70">
        <v>770</v>
      </c>
      <c r="F2057" s="70">
        <v>775</v>
      </c>
      <c r="G2057" s="70">
        <v>729</v>
      </c>
      <c r="H2057" s="70">
        <v>782</v>
      </c>
      <c r="I2057" s="70">
        <v>796</v>
      </c>
      <c r="J2057" s="70">
        <v>799</v>
      </c>
      <c r="K2057" s="69">
        <v>787</v>
      </c>
      <c r="L2057" s="69">
        <v>914</v>
      </c>
      <c r="M2057" s="265">
        <v>917.66846672008262</v>
      </c>
      <c r="N2057" s="70">
        <v>876.52322922529243</v>
      </c>
      <c r="O2057" s="70">
        <v>825.88219362892187</v>
      </c>
      <c r="P2057" s="70">
        <v>787.29266224439368</v>
      </c>
      <c r="Q2057" s="70">
        <v>730.66112852415085</v>
      </c>
      <c r="R2057" s="70">
        <v>707.46237245124121</v>
      </c>
      <c r="S2057" s="70">
        <v>719.03541342189328</v>
      </c>
      <c r="T2057" s="265">
        <v>728.66192560321088</v>
      </c>
      <c r="U2057" s="70">
        <v>868.0273170088501</v>
      </c>
      <c r="V2057" s="70">
        <v>809.94966101777811</v>
      </c>
      <c r="W2057" s="70">
        <v>764.62077145319506</v>
      </c>
      <c r="X2057" s="70">
        <v>702.74190889854412</v>
      </c>
      <c r="Y2057" s="70">
        <v>673.83437064982172</v>
      </c>
      <c r="Z2057" s="70">
        <v>678.21916294148548</v>
      </c>
      <c r="AA2057" s="70">
        <v>680.63741038225612</v>
      </c>
      <c r="BJ2057" s="275"/>
    </row>
    <row r="2058" spans="1:62" x14ac:dyDescent="0.25">
      <c r="A2058" t="str">
        <f t="shared" si="42"/>
        <v>90. Creatieve activiteiten, kunst en amusement</v>
      </c>
      <c r="B2058" s="275">
        <v>90</v>
      </c>
      <c r="C2058" s="5" t="s">
        <v>12</v>
      </c>
      <c r="D2058" s="70">
        <v>753</v>
      </c>
      <c r="E2058" s="70">
        <v>768</v>
      </c>
      <c r="F2058" s="70">
        <v>807</v>
      </c>
      <c r="G2058" s="70">
        <v>860</v>
      </c>
      <c r="H2058" s="70">
        <v>810</v>
      </c>
      <c r="I2058" s="70">
        <v>824</v>
      </c>
      <c r="J2058" s="70">
        <v>793</v>
      </c>
      <c r="K2058" s="69">
        <v>800</v>
      </c>
      <c r="L2058" s="69">
        <v>808</v>
      </c>
      <c r="M2058" s="265">
        <v>837.38517893394021</v>
      </c>
      <c r="N2058" s="70">
        <v>870.61007995600085</v>
      </c>
      <c r="O2058" s="70">
        <v>923.5849489735142</v>
      </c>
      <c r="P2058" s="70">
        <v>933.25491544471299</v>
      </c>
      <c r="Q2058" s="70">
        <v>990.68705215760667</v>
      </c>
      <c r="R2058" s="70">
        <v>994.66331307758151</v>
      </c>
      <c r="S2058" s="70">
        <v>950.06587976900573</v>
      </c>
      <c r="T2058" s="265">
        <v>895.17592542198508</v>
      </c>
      <c r="U2058" s="70">
        <v>862.17148236105334</v>
      </c>
      <c r="V2058" s="70">
        <v>905.76758054954519</v>
      </c>
      <c r="W2058" s="70">
        <v>906.37970811965829</v>
      </c>
      <c r="X2058" s="70">
        <v>952.83200785642362</v>
      </c>
      <c r="Y2058" s="70">
        <v>947.38371067542755</v>
      </c>
      <c r="Z2058" s="70">
        <v>896.13511892233691</v>
      </c>
      <c r="AA2058" s="70">
        <v>836.17683634474031</v>
      </c>
      <c r="BJ2058" s="275"/>
    </row>
    <row r="2059" spans="1:62" x14ac:dyDescent="0.25">
      <c r="A2059" t="str">
        <f t="shared" si="42"/>
        <v>90. Creatieve activiteiten, kunst en amusement</v>
      </c>
      <c r="B2059" s="275">
        <v>90</v>
      </c>
      <c r="C2059" s="5" t="s">
        <v>13</v>
      </c>
      <c r="D2059" s="70">
        <v>657</v>
      </c>
      <c r="E2059" s="70">
        <v>662</v>
      </c>
      <c r="F2059" s="70">
        <v>657</v>
      </c>
      <c r="G2059" s="70">
        <v>692</v>
      </c>
      <c r="H2059" s="70">
        <v>758</v>
      </c>
      <c r="I2059" s="70">
        <v>765</v>
      </c>
      <c r="J2059" s="70">
        <v>777</v>
      </c>
      <c r="K2059" s="69">
        <v>799</v>
      </c>
      <c r="L2059" s="69">
        <v>828</v>
      </c>
      <c r="M2059" s="265">
        <v>819.09278424849015</v>
      </c>
      <c r="N2059" s="70">
        <v>838.5947626622451</v>
      </c>
      <c r="O2059" s="70">
        <v>850.11796439607554</v>
      </c>
      <c r="P2059" s="70">
        <v>894.85814178070189</v>
      </c>
      <c r="Q2059" s="70">
        <v>875.79336777171352</v>
      </c>
      <c r="R2059" s="70">
        <v>907.64404205529036</v>
      </c>
      <c r="S2059" s="70">
        <v>943.65660141171634</v>
      </c>
      <c r="T2059" s="265">
        <v>1001.0762040653219</v>
      </c>
      <c r="U2059" s="70">
        <v>830.46648123033845</v>
      </c>
      <c r="V2059" s="70">
        <v>833.71788664219503</v>
      </c>
      <c r="W2059" s="70">
        <v>869.0886572713066</v>
      </c>
      <c r="X2059" s="70">
        <v>842.32851460392794</v>
      </c>
      <c r="Y2059" s="70">
        <v>864.50075038377895</v>
      </c>
      <c r="Z2059" s="70">
        <v>890.08966508042852</v>
      </c>
      <c r="AA2059" s="70">
        <v>935.09745903940086</v>
      </c>
      <c r="BJ2059" s="275"/>
    </row>
    <row r="2060" spans="1:62" x14ac:dyDescent="0.25">
      <c r="A2060" t="str">
        <f t="shared" si="42"/>
        <v>90. Creatieve activiteiten, kunst en amusement</v>
      </c>
      <c r="B2060" s="275">
        <v>90</v>
      </c>
      <c r="C2060" s="5" t="s">
        <v>14</v>
      </c>
      <c r="D2060" s="70">
        <v>628</v>
      </c>
      <c r="E2060" s="70">
        <v>648</v>
      </c>
      <c r="F2060" s="70">
        <v>700</v>
      </c>
      <c r="G2060" s="70">
        <v>682</v>
      </c>
      <c r="H2060" s="70">
        <v>654</v>
      </c>
      <c r="I2060" s="70">
        <v>706</v>
      </c>
      <c r="J2060" s="70">
        <v>684</v>
      </c>
      <c r="K2060" s="69">
        <v>681</v>
      </c>
      <c r="L2060" s="69">
        <v>745</v>
      </c>
      <c r="M2060" s="265">
        <v>793.68668051869827</v>
      </c>
      <c r="N2060" s="70">
        <v>815.87421490538634</v>
      </c>
      <c r="O2060" s="70">
        <v>841.72173758722545</v>
      </c>
      <c r="P2060" s="70">
        <v>859.66109925535852</v>
      </c>
      <c r="Q2060" s="70">
        <v>897.47142142942926</v>
      </c>
      <c r="R2060" s="70">
        <v>887.81686637932523</v>
      </c>
      <c r="S2060" s="70">
        <v>908.95511310357494</v>
      </c>
      <c r="T2060" s="265">
        <v>921.44514237830776</v>
      </c>
      <c r="U2060" s="70">
        <v>807.96615784725054</v>
      </c>
      <c r="V2060" s="70">
        <v>825.48363590992642</v>
      </c>
      <c r="W2060" s="70">
        <v>834.9051939936511</v>
      </c>
      <c r="X2060" s="70">
        <v>863.17823031194609</v>
      </c>
      <c r="Y2060" s="70">
        <v>845.61602525403623</v>
      </c>
      <c r="Z2060" s="70">
        <v>857.35801666110069</v>
      </c>
      <c r="AA2060" s="70">
        <v>860.71470661581225</v>
      </c>
      <c r="BJ2060" s="275"/>
    </row>
    <row r="2061" spans="1:62" x14ac:dyDescent="0.25">
      <c r="A2061" t="str">
        <f t="shared" si="42"/>
        <v>90. Creatieve activiteiten, kunst en amusement</v>
      </c>
      <c r="B2061" s="275">
        <v>90</v>
      </c>
      <c r="C2061" s="5" t="s">
        <v>15</v>
      </c>
      <c r="D2061" s="70">
        <v>742</v>
      </c>
      <c r="E2061" s="70">
        <v>729</v>
      </c>
      <c r="F2061" s="70">
        <v>690</v>
      </c>
      <c r="G2061" s="70">
        <v>711</v>
      </c>
      <c r="H2061" s="70">
        <v>723</v>
      </c>
      <c r="I2061" s="70">
        <v>662</v>
      </c>
      <c r="J2061" s="70">
        <v>658</v>
      </c>
      <c r="K2061" s="69">
        <v>678</v>
      </c>
      <c r="L2061" s="69">
        <v>690</v>
      </c>
      <c r="M2061" s="265">
        <v>680.3722827158465</v>
      </c>
      <c r="N2061" s="70">
        <v>712.85482993868288</v>
      </c>
      <c r="O2061" s="70">
        <v>725.15792579195659</v>
      </c>
      <c r="P2061" s="70">
        <v>732.4725587770439</v>
      </c>
      <c r="Q2061" s="70">
        <v>778.1704373300845</v>
      </c>
      <c r="R2061" s="70">
        <v>829.4291410315343</v>
      </c>
      <c r="S2061" s="70">
        <v>852.35157660497862</v>
      </c>
      <c r="T2061" s="265">
        <v>878.77460560349971</v>
      </c>
      <c r="U2061" s="70">
        <v>705.94531304706686</v>
      </c>
      <c r="V2061" s="70">
        <v>711.16851859800386</v>
      </c>
      <c r="W2061" s="70">
        <v>711.37933810253412</v>
      </c>
      <c r="X2061" s="70">
        <v>748.43584423648758</v>
      </c>
      <c r="Y2061" s="70">
        <v>790.00365957148551</v>
      </c>
      <c r="Z2061" s="70">
        <v>803.96759606844944</v>
      </c>
      <c r="AA2061" s="70">
        <v>820.85649167479778</v>
      </c>
      <c r="BJ2061" s="275"/>
    </row>
    <row r="2062" spans="1:62" x14ac:dyDescent="0.25">
      <c r="A2062" t="str">
        <f t="shared" si="42"/>
        <v>90. Creatieve activiteiten, kunst en amusement</v>
      </c>
      <c r="B2062" s="275">
        <v>90</v>
      </c>
      <c r="C2062" s="5" t="s">
        <v>16</v>
      </c>
      <c r="D2062" s="70">
        <v>647</v>
      </c>
      <c r="E2062" s="70">
        <v>661</v>
      </c>
      <c r="F2062" s="70">
        <v>703</v>
      </c>
      <c r="G2062" s="70">
        <v>701</v>
      </c>
      <c r="H2062" s="70">
        <v>706</v>
      </c>
      <c r="I2062" s="70">
        <v>720</v>
      </c>
      <c r="J2062" s="70">
        <v>700</v>
      </c>
      <c r="K2062" s="69">
        <v>672</v>
      </c>
      <c r="L2062" s="69">
        <v>667</v>
      </c>
      <c r="M2062" s="265">
        <v>674.1410620076548</v>
      </c>
      <c r="N2062" s="70">
        <v>642.69642366088533</v>
      </c>
      <c r="O2062" s="70">
        <v>650.98315748889911</v>
      </c>
      <c r="P2062" s="70">
        <v>683.50442143601913</v>
      </c>
      <c r="Q2062" s="70">
        <v>668.51763502407687</v>
      </c>
      <c r="R2062" s="70">
        <v>660.57618017488278</v>
      </c>
      <c r="S2062" s="70">
        <v>691.5194108922509</v>
      </c>
      <c r="T2062" s="265">
        <v>703.49603460507262</v>
      </c>
      <c r="U2062" s="70">
        <v>636.46693399628111</v>
      </c>
      <c r="V2062" s="70">
        <v>638.42469519729343</v>
      </c>
      <c r="W2062" s="70">
        <v>663.8213501446869</v>
      </c>
      <c r="X2062" s="70">
        <v>642.97297424059002</v>
      </c>
      <c r="Y2062" s="70">
        <v>629.17683253194207</v>
      </c>
      <c r="Z2062" s="70">
        <v>652.26511414945378</v>
      </c>
      <c r="AA2062" s="70">
        <v>657.13014826648771</v>
      </c>
      <c r="BJ2062" s="275"/>
    </row>
    <row r="2063" spans="1:62" x14ac:dyDescent="0.25">
      <c r="A2063" t="str">
        <f t="shared" si="42"/>
        <v>90. Creatieve activiteiten, kunst en amusement</v>
      </c>
      <c r="B2063" s="275">
        <v>90</v>
      </c>
      <c r="C2063" s="5" t="s">
        <v>17</v>
      </c>
      <c r="D2063" s="70">
        <v>242</v>
      </c>
      <c r="E2063" s="70">
        <v>275</v>
      </c>
      <c r="F2063" s="70">
        <v>280</v>
      </c>
      <c r="G2063" s="70">
        <v>329</v>
      </c>
      <c r="H2063" s="70">
        <v>328</v>
      </c>
      <c r="I2063" s="70">
        <v>381</v>
      </c>
      <c r="J2063" s="70">
        <v>382</v>
      </c>
      <c r="K2063" s="69">
        <v>404</v>
      </c>
      <c r="L2063" s="69">
        <v>425</v>
      </c>
      <c r="M2063" s="265">
        <v>424.03437886928504</v>
      </c>
      <c r="N2063" s="70">
        <v>427.84998299387132</v>
      </c>
      <c r="O2063" s="70">
        <v>411.80012197273533</v>
      </c>
      <c r="P2063" s="70">
        <v>388.56556402556248</v>
      </c>
      <c r="Q2063" s="70">
        <v>384.83745034010701</v>
      </c>
      <c r="R2063" s="70">
        <v>394.2965841278845</v>
      </c>
      <c r="S2063" s="70">
        <v>374.70214304512172</v>
      </c>
      <c r="T2063" s="265">
        <v>379.80030023153529</v>
      </c>
      <c r="U2063" s="70">
        <v>423.70294412927092</v>
      </c>
      <c r="V2063" s="70">
        <v>403.85586681961883</v>
      </c>
      <c r="W2063" s="70">
        <v>377.37593092559899</v>
      </c>
      <c r="X2063" s="70">
        <v>370.13246484579628</v>
      </c>
      <c r="Y2063" s="70">
        <v>375.55437711070488</v>
      </c>
      <c r="Z2063" s="70">
        <v>353.43206894224591</v>
      </c>
      <c r="AA2063" s="70">
        <v>354.76849239514638</v>
      </c>
      <c r="BJ2063" s="275"/>
    </row>
    <row r="2064" spans="1:62" x14ac:dyDescent="0.25">
      <c r="A2064" t="str">
        <f t="shared" si="42"/>
        <v>90. Creatieve activiteiten, kunst en amusement</v>
      </c>
      <c r="B2064" s="275">
        <v>90</v>
      </c>
      <c r="C2064" s="5" t="s">
        <v>156</v>
      </c>
      <c r="D2064" s="70">
        <v>61</v>
      </c>
      <c r="E2064" s="70">
        <v>70</v>
      </c>
      <c r="F2064" s="70">
        <v>67</v>
      </c>
      <c r="G2064" s="70">
        <v>74</v>
      </c>
      <c r="H2064" s="70">
        <v>72</v>
      </c>
      <c r="I2064" s="70">
        <v>79</v>
      </c>
      <c r="J2064" s="70">
        <v>57</v>
      </c>
      <c r="K2064" s="69">
        <v>79</v>
      </c>
      <c r="L2064" s="69">
        <v>76</v>
      </c>
      <c r="M2064" s="265">
        <v>86.692716230965019</v>
      </c>
      <c r="N2064" s="70">
        <v>99.17469777517978</v>
      </c>
      <c r="O2064" s="70">
        <v>137.02323817669887</v>
      </c>
      <c r="P2064" s="70">
        <v>144.27609279784511</v>
      </c>
      <c r="Q2064" s="70">
        <v>159.51925808819993</v>
      </c>
      <c r="R2064" s="70">
        <v>163.12215683482805</v>
      </c>
      <c r="S2064" s="70">
        <v>172.4879458403083</v>
      </c>
      <c r="T2064" s="265">
        <v>194.19592486180764</v>
      </c>
      <c r="U2064" s="70">
        <v>98.213423163969736</v>
      </c>
      <c r="V2064" s="70">
        <v>134.37985001846513</v>
      </c>
      <c r="W2064" s="70">
        <v>140.12133310483745</v>
      </c>
      <c r="X2064" s="70">
        <v>153.42388360170665</v>
      </c>
      <c r="Y2064" s="70">
        <v>155.36842688748561</v>
      </c>
      <c r="Z2064" s="70">
        <v>162.69661836067237</v>
      </c>
      <c r="AA2064" s="70">
        <v>181.39689581736729</v>
      </c>
      <c r="BJ2064" s="275"/>
    </row>
    <row r="2065" spans="1:62" x14ac:dyDescent="0.25">
      <c r="A2065" t="str">
        <f t="shared" si="42"/>
        <v>90. Creatieve activiteiten, kunst en amusement</v>
      </c>
      <c r="B2065" s="275">
        <v>90</v>
      </c>
      <c r="C2065" s="5" t="s">
        <v>6</v>
      </c>
      <c r="D2065" s="70">
        <v>950</v>
      </c>
      <c r="E2065" s="70">
        <v>1006</v>
      </c>
      <c r="F2065" s="70">
        <v>1050</v>
      </c>
      <c r="G2065" s="70">
        <v>1104</v>
      </c>
      <c r="H2065" s="70">
        <v>1106</v>
      </c>
      <c r="I2065" s="70">
        <v>1180</v>
      </c>
      <c r="J2065" s="70">
        <v>1139</v>
      </c>
      <c r="K2065" s="69">
        <v>1155</v>
      </c>
      <c r="L2065" s="69">
        <v>1168</v>
      </c>
      <c r="M2065" s="265">
        <v>1184.8681571079048</v>
      </c>
      <c r="N2065" s="70">
        <v>1169.7211044299363</v>
      </c>
      <c r="O2065" s="70">
        <v>1199.8065176383334</v>
      </c>
      <c r="P2065" s="70">
        <v>1216.3460782594268</v>
      </c>
      <c r="Q2065" s="70">
        <v>1212.8743434523838</v>
      </c>
      <c r="R2065" s="70">
        <v>1217.9949211375954</v>
      </c>
      <c r="S2065" s="70">
        <v>1238.709499777681</v>
      </c>
      <c r="T2065" s="265">
        <v>1277.4922596984156</v>
      </c>
      <c r="U2065" s="70">
        <v>1158.3833012895218</v>
      </c>
      <c r="V2065" s="70">
        <v>1176.6604120353772</v>
      </c>
      <c r="W2065" s="70">
        <v>1181.3186141751235</v>
      </c>
      <c r="X2065" s="70">
        <v>1166.5293226880929</v>
      </c>
      <c r="Y2065" s="70">
        <v>1160.0996365301326</v>
      </c>
      <c r="Z2065" s="70">
        <v>1168.3938014523721</v>
      </c>
      <c r="AA2065" s="70">
        <v>1193.2955364790014</v>
      </c>
      <c r="BJ2065" s="275"/>
    </row>
    <row r="2066" spans="1:62" x14ac:dyDescent="0.25">
      <c r="A2066" t="str">
        <f t="shared" si="42"/>
        <v>90. Creatieve activiteiten, kunst en amusement</v>
      </c>
      <c r="B2066" s="275">
        <v>90</v>
      </c>
      <c r="C2066" s="5" t="s">
        <v>157</v>
      </c>
      <c r="D2066" s="267">
        <v>1.0146491829390158</v>
      </c>
      <c r="E2066" s="266"/>
      <c r="F2066" s="266"/>
      <c r="G2066" s="266"/>
      <c r="H2066" s="266"/>
      <c r="I2066" s="266"/>
      <c r="J2066" s="266"/>
      <c r="K2066" s="334"/>
      <c r="L2066" s="334"/>
      <c r="M2066" s="269"/>
      <c r="N2066" s="266"/>
      <c r="O2066" s="266"/>
      <c r="P2066" s="266"/>
      <c r="Q2066" s="266"/>
      <c r="R2066" s="266"/>
      <c r="S2066" s="266"/>
      <c r="T2066" s="269"/>
      <c r="U2066" s="266"/>
      <c r="V2066" s="266"/>
      <c r="W2066" s="266"/>
      <c r="X2066" s="266"/>
      <c r="Y2066" s="266"/>
      <c r="Z2066" s="266"/>
      <c r="AA2066" s="266"/>
      <c r="BJ2066" s="275"/>
    </row>
    <row r="2067" spans="1:62" x14ac:dyDescent="0.25">
      <c r="A2067" t="str">
        <f t="shared" si="42"/>
        <v>90. Creatieve activiteiten, kunst en amusement</v>
      </c>
      <c r="B2067" s="275">
        <v>90</v>
      </c>
      <c r="C2067" s="5" t="s">
        <v>158</v>
      </c>
      <c r="D2067" s="266"/>
      <c r="E2067" s="267">
        <v>-6.1270922786619275E-3</v>
      </c>
      <c r="F2067" s="267">
        <v>-1.5864760763840691E-3</v>
      </c>
      <c r="G2067" s="267">
        <v>-1.7806440409106061E-3</v>
      </c>
      <c r="H2067" s="267">
        <v>2.0795355795680814E-3</v>
      </c>
      <c r="I2067" s="267">
        <v>-1.8653336496207151E-3</v>
      </c>
      <c r="J2067" s="267">
        <v>2.5205607512288675E-2</v>
      </c>
      <c r="K2067" s="333">
        <v>7.1512812442046103E-3</v>
      </c>
      <c r="L2067" s="333">
        <v>-3.0790446645530212E-2</v>
      </c>
      <c r="M2067" s="268">
        <v>1.6281343300564077E-2</v>
      </c>
      <c r="N2067" s="267">
        <v>1.1632781190508146E-3</v>
      </c>
      <c r="O2067" s="267">
        <v>1.1632781190505925E-3</v>
      </c>
      <c r="P2067" s="267">
        <v>1.1632781190508146E-3</v>
      </c>
      <c r="Q2067" s="267">
        <v>1.1632781190508146E-3</v>
      </c>
      <c r="R2067" s="267">
        <v>1.1632781190509256E-3</v>
      </c>
      <c r="S2067" s="267">
        <v>1.1632781190507036E-3</v>
      </c>
      <c r="T2067" s="268">
        <v>1.1632781190509256E-3</v>
      </c>
      <c r="U2067" s="267">
        <v>6.0693683881991589E-3</v>
      </c>
      <c r="V2067" s="267">
        <v>6.0693683881989369E-3</v>
      </c>
      <c r="W2067" s="267">
        <v>6.069368388199381E-3</v>
      </c>
      <c r="X2067" s="267">
        <v>6.0693683881990479E-3</v>
      </c>
      <c r="Y2067" s="267">
        <v>6.0693683881992699E-3</v>
      </c>
      <c r="Z2067" s="267">
        <v>6.0693683881992699E-3</v>
      </c>
      <c r="AA2067" s="267">
        <v>6.0693683881990479E-3</v>
      </c>
      <c r="BJ2067" s="275"/>
    </row>
    <row r="2068" spans="1:62" x14ac:dyDescent="0.25">
      <c r="A2068" t="str">
        <f t="shared" si="42"/>
        <v>90. Creatieve activiteiten, kunst en amusement</v>
      </c>
      <c r="B2068" s="275">
        <v>90</v>
      </c>
      <c r="C2068" s="5" t="s">
        <v>159</v>
      </c>
      <c r="D2068" s="270"/>
      <c r="E2068" s="70">
        <v>15.544992796064802</v>
      </c>
      <c r="F2068" s="70">
        <v>16.95846488366276</v>
      </c>
      <c r="G2068" s="70">
        <v>15.649307553770834</v>
      </c>
      <c r="H2068" s="70">
        <v>17.053781186717515</v>
      </c>
      <c r="I2068" s="70">
        <v>14.343335419564976</v>
      </c>
      <c r="J2068" s="70">
        <v>10.185610994404762</v>
      </c>
      <c r="K2068" s="69">
        <v>10.575782507075733</v>
      </c>
      <c r="L2068" s="69">
        <v>11.83784889724747</v>
      </c>
      <c r="M2068" s="265">
        <v>14.74256231246904</v>
      </c>
      <c r="N2068" s="70">
        <v>12.24067200864541</v>
      </c>
      <c r="O2068" s="70">
        <v>12.580280329414755</v>
      </c>
      <c r="P2068" s="70">
        <v>12.495777242920985</v>
      </c>
      <c r="Q2068" s="70">
        <v>12.769849833743866</v>
      </c>
      <c r="R2068" s="70">
        <v>12.99865335462963</v>
      </c>
      <c r="S2068" s="70">
        <v>13.275147672031094</v>
      </c>
      <c r="T2068" s="265">
        <v>13.446712744217278</v>
      </c>
      <c r="U2068" s="70">
        <v>12.332357486812079</v>
      </c>
      <c r="V2068" s="70">
        <v>12.551658820578204</v>
      </c>
      <c r="W2068" s="70">
        <v>12.346505218857127</v>
      </c>
      <c r="X2068" s="70">
        <v>12.495007542343266</v>
      </c>
      <c r="Y2068" s="70">
        <v>12.595605714861023</v>
      </c>
      <c r="Z2068" s="70">
        <v>12.738843979646784</v>
      </c>
      <c r="AA2068" s="70">
        <v>12.778407917718539</v>
      </c>
      <c r="BJ2068" s="275"/>
    </row>
    <row r="2069" spans="1:62" x14ac:dyDescent="0.25">
      <c r="A2069" t="str">
        <f t="shared" si="42"/>
        <v>90. Creatieve activiteiten, kunst en amusement</v>
      </c>
      <c r="B2069" s="275">
        <v>90</v>
      </c>
      <c r="C2069" s="5" t="s">
        <v>160</v>
      </c>
      <c r="D2069" s="270"/>
      <c r="E2069" s="70">
        <v>123.16944696444088</v>
      </c>
      <c r="F2069" s="70">
        <v>129.30432948549853</v>
      </c>
      <c r="G2069" s="70">
        <v>132.77637856600535</v>
      </c>
      <c r="H2069" s="70">
        <v>130.82344861707713</v>
      </c>
      <c r="I2069" s="70">
        <v>123.04816435636421</v>
      </c>
      <c r="J2069" s="70">
        <v>127.79233421063292</v>
      </c>
      <c r="K2069" s="69">
        <v>96.310584878540055</v>
      </c>
      <c r="L2069" s="69">
        <v>74.591499882872725</v>
      </c>
      <c r="M2069" s="265">
        <v>119.84585579156476</v>
      </c>
      <c r="N2069" s="70">
        <v>101.72278018807268</v>
      </c>
      <c r="O2069" s="70">
        <v>104.54500290094832</v>
      </c>
      <c r="P2069" s="70">
        <v>103.84276295149556</v>
      </c>
      <c r="Q2069" s="70">
        <v>106.12036878001223</v>
      </c>
      <c r="R2069" s="70">
        <v>108.02177829779697</v>
      </c>
      <c r="S2069" s="70">
        <v>110.31950922730924</v>
      </c>
      <c r="T2069" s="265">
        <v>111.7452541630138</v>
      </c>
      <c r="U2069" s="70">
        <v>102.84663620395069</v>
      </c>
      <c r="V2069" s="70">
        <v>104.67551640929707</v>
      </c>
      <c r="W2069" s="70">
        <v>102.96462229479378</v>
      </c>
      <c r="X2069" s="70">
        <v>104.20306875203869</v>
      </c>
      <c r="Y2069" s="70">
        <v>105.04201488725897</v>
      </c>
      <c r="Z2069" s="70">
        <v>106.23656132533134</v>
      </c>
      <c r="AA2069" s="70">
        <v>106.56650780555725</v>
      </c>
      <c r="BJ2069" s="275"/>
    </row>
    <row r="2070" spans="1:62" x14ac:dyDescent="0.25">
      <c r="A2070" t="str">
        <f t="shared" si="42"/>
        <v>90. Creatieve activiteiten, kunst en amusement</v>
      </c>
      <c r="B2070" s="275">
        <v>90</v>
      </c>
      <c r="C2070" s="5" t="s">
        <v>161</v>
      </c>
      <c r="D2070" s="270"/>
      <c r="E2070" s="70">
        <v>215.81287640216178</v>
      </c>
      <c r="F2070" s="70">
        <v>235.40644312282123</v>
      </c>
      <c r="G2070" s="70">
        <v>234.60511434616663</v>
      </c>
      <c r="H2070" s="70">
        <v>240.69118158307626</v>
      </c>
      <c r="I2070" s="70">
        <v>246.15638922809615</v>
      </c>
      <c r="J2070" s="70">
        <v>273.77820759580555</v>
      </c>
      <c r="K2070" s="69">
        <v>235.12700142955126</v>
      </c>
      <c r="L2070" s="69">
        <v>203.49641242426986</v>
      </c>
      <c r="M2070" s="265">
        <v>271.51761382143314</v>
      </c>
      <c r="N2070" s="70">
        <v>207.52281730439265</v>
      </c>
      <c r="O2070" s="70">
        <v>213.28038318445957</v>
      </c>
      <c r="P2070" s="70">
        <v>211.84775607316072</v>
      </c>
      <c r="Q2070" s="70">
        <v>216.4942588267111</v>
      </c>
      <c r="R2070" s="70">
        <v>220.37329024180357</v>
      </c>
      <c r="S2070" s="70">
        <v>225.06084985252426</v>
      </c>
      <c r="T2070" s="265">
        <v>227.96948649485594</v>
      </c>
      <c r="U2070" s="70">
        <v>210.56403406729217</v>
      </c>
      <c r="V2070" s="70">
        <v>214.30840926591196</v>
      </c>
      <c r="W2070" s="70">
        <v>210.80559400710862</v>
      </c>
      <c r="X2070" s="70">
        <v>213.34113908314498</v>
      </c>
      <c r="Y2070" s="70">
        <v>215.0587633936459</v>
      </c>
      <c r="Z2070" s="70">
        <v>217.50442934991926</v>
      </c>
      <c r="AA2070" s="70">
        <v>218.17994839912663</v>
      </c>
      <c r="BJ2070" s="275"/>
    </row>
    <row r="2071" spans="1:62" x14ac:dyDescent="0.25">
      <c r="A2071" t="str">
        <f t="shared" si="42"/>
        <v>90. Creatieve activiteiten, kunst en amusement</v>
      </c>
      <c r="B2071" s="275">
        <v>90</v>
      </c>
      <c r="C2071" s="5" t="s">
        <v>162</v>
      </c>
      <c r="D2071" s="270"/>
      <c r="E2071" s="70">
        <v>201.15450126905966</v>
      </c>
      <c r="F2071" s="70">
        <v>204.91235507026104</v>
      </c>
      <c r="G2071" s="70">
        <v>206.09247460600142</v>
      </c>
      <c r="H2071" s="70">
        <v>196.67395995981289</v>
      </c>
      <c r="I2071" s="70">
        <v>207.88772774778627</v>
      </c>
      <c r="J2071" s="70">
        <v>233.15797208973646</v>
      </c>
      <c r="K2071" s="69">
        <v>219.6113014772524</v>
      </c>
      <c r="L2071" s="69">
        <v>186.45286924038774</v>
      </c>
      <c r="M2071" s="265">
        <v>259.56481357834696</v>
      </c>
      <c r="N2071" s="70">
        <v>246.7332415336904</v>
      </c>
      <c r="O2071" s="70">
        <v>235.67053404299057</v>
      </c>
      <c r="P2071" s="70">
        <v>222.05469420491249</v>
      </c>
      <c r="Q2071" s="70">
        <v>211.6791386387485</v>
      </c>
      <c r="R2071" s="70">
        <v>196.45263539214397</v>
      </c>
      <c r="S2071" s="70">
        <v>190.21519290283535</v>
      </c>
      <c r="T2071" s="265">
        <v>193.32683290861792</v>
      </c>
      <c r="U2071" s="70">
        <v>251.2354058685701</v>
      </c>
      <c r="V2071" s="70">
        <v>237.64486108276091</v>
      </c>
      <c r="W2071" s="70">
        <v>221.74460515813124</v>
      </c>
      <c r="X2071" s="70">
        <v>209.33465278390017</v>
      </c>
      <c r="Y2071" s="70">
        <v>192.39371854414375</v>
      </c>
      <c r="Z2071" s="70">
        <v>184.47953453547134</v>
      </c>
      <c r="AA2071" s="70">
        <v>185.67998449206925</v>
      </c>
      <c r="BJ2071" s="275"/>
    </row>
    <row r="2072" spans="1:62" x14ac:dyDescent="0.25">
      <c r="A2072" t="str">
        <f t="shared" si="42"/>
        <v>90. Creatieve activiteiten, kunst en amusement</v>
      </c>
      <c r="B2072" s="275">
        <v>90</v>
      </c>
      <c r="C2072" s="5" t="s">
        <v>163</v>
      </c>
      <c r="D2072" s="270"/>
      <c r="E2072" s="70">
        <v>160.4483011682623</v>
      </c>
      <c r="F2072" s="70">
        <v>167.13167570978428</v>
      </c>
      <c r="G2072" s="70">
        <v>175.46213756954884</v>
      </c>
      <c r="H2072" s="70">
        <v>190.30542771997102</v>
      </c>
      <c r="I2072" s="70">
        <v>176.04581459084142</v>
      </c>
      <c r="J2072" s="70">
        <v>201.39503727402237</v>
      </c>
      <c r="K2072" s="69">
        <v>179.50120150035562</v>
      </c>
      <c r="L2072" s="69">
        <v>150.73231907570838</v>
      </c>
      <c r="M2072" s="265">
        <v>190.27364854290963</v>
      </c>
      <c r="N2072" s="70">
        <v>184.53383800501933</v>
      </c>
      <c r="O2072" s="70">
        <v>191.85558032525361</v>
      </c>
      <c r="P2072" s="70">
        <v>203.52960578395624</v>
      </c>
      <c r="Q2072" s="70">
        <v>205.66056782054483</v>
      </c>
      <c r="R2072" s="70">
        <v>218.31683745497003</v>
      </c>
      <c r="S2072" s="70">
        <v>219.19308258914623</v>
      </c>
      <c r="T2072" s="265">
        <v>209.36518529571512</v>
      </c>
      <c r="U2072" s="70">
        <v>188.64212528291617</v>
      </c>
      <c r="V2072" s="70">
        <v>194.22586508871294</v>
      </c>
      <c r="W2072" s="70">
        <v>204.04698543238803</v>
      </c>
      <c r="X2072" s="70">
        <v>204.18488260166581</v>
      </c>
      <c r="Y2072" s="70">
        <v>214.64943436000772</v>
      </c>
      <c r="Z2072" s="70">
        <v>213.42206804728596</v>
      </c>
      <c r="AA2072" s="70">
        <v>201.87703057914325</v>
      </c>
      <c r="BJ2072" s="275"/>
    </row>
    <row r="2073" spans="1:62" x14ac:dyDescent="0.25">
      <c r="A2073" t="str">
        <f t="shared" si="42"/>
        <v>90. Creatieve activiteiten, kunst en amusement</v>
      </c>
      <c r="B2073" s="275">
        <v>90</v>
      </c>
      <c r="C2073" s="5" t="s">
        <v>164</v>
      </c>
      <c r="D2073" s="270"/>
      <c r="E2073" s="70">
        <v>115.70701554289565</v>
      </c>
      <c r="F2073" s="70">
        <v>119.59347436334617</v>
      </c>
      <c r="G2073" s="70">
        <v>118.56263203509826</v>
      </c>
      <c r="H2073" s="70">
        <v>127.5499982825889</v>
      </c>
      <c r="I2073" s="70">
        <v>136.72496065346911</v>
      </c>
      <c r="J2073" s="70">
        <v>158.69686220509269</v>
      </c>
      <c r="K2073" s="69">
        <v>147.15801323918498</v>
      </c>
      <c r="L2073" s="69">
        <v>121.0092088087773</v>
      </c>
      <c r="M2073" s="265">
        <v>164.37672479585117</v>
      </c>
      <c r="N2073" s="70">
        <v>150.2253429350792</v>
      </c>
      <c r="O2073" s="70">
        <v>153.80209449663354</v>
      </c>
      <c r="P2073" s="70">
        <v>155.91550211719166</v>
      </c>
      <c r="Q2073" s="70">
        <v>164.12105418629983</v>
      </c>
      <c r="R2073" s="70">
        <v>160.62448790155631</v>
      </c>
      <c r="S2073" s="70">
        <v>166.46604646363502</v>
      </c>
      <c r="T2073" s="265">
        <v>173.07091368176438</v>
      </c>
      <c r="U2073" s="70">
        <v>154.24388607341032</v>
      </c>
      <c r="V2073" s="70">
        <v>156.38567422639855</v>
      </c>
      <c r="W2073" s="70">
        <v>156.99794845902446</v>
      </c>
      <c r="X2073" s="70">
        <v>163.65864089846619</v>
      </c>
      <c r="Y2073" s="70">
        <v>158.61942131764394</v>
      </c>
      <c r="Z2073" s="70">
        <v>162.79468921816377</v>
      </c>
      <c r="AA2073" s="70">
        <v>167.61335411072943</v>
      </c>
      <c r="BJ2073" s="275"/>
    </row>
    <row r="2074" spans="1:62" x14ac:dyDescent="0.25">
      <c r="A2074" t="str">
        <f t="shared" si="42"/>
        <v>90. Creatieve activiteiten, kunst en amusement</v>
      </c>
      <c r="B2074" s="275">
        <v>90</v>
      </c>
      <c r="C2074" s="5" t="s">
        <v>165</v>
      </c>
      <c r="D2074" s="270"/>
      <c r="E2074" s="70">
        <v>84.162369825180491</v>
      </c>
      <c r="F2074" s="70">
        <v>89.785019373466113</v>
      </c>
      <c r="G2074" s="70">
        <v>96.854072488760863</v>
      </c>
      <c r="H2074" s="70">
        <v>96.996181697359205</v>
      </c>
      <c r="I2074" s="70">
        <v>90.433989292545888</v>
      </c>
      <c r="J2074" s="70">
        <v>116.73654384950895</v>
      </c>
      <c r="K2074" s="69">
        <v>100.749702012608</v>
      </c>
      <c r="L2074" s="69">
        <v>74.469500661748555</v>
      </c>
      <c r="M2074" s="265">
        <v>116.53658628957984</v>
      </c>
      <c r="N2074" s="70">
        <v>112.15339079016235</v>
      </c>
      <c r="O2074" s="70">
        <v>115.28864211265399</v>
      </c>
      <c r="P2074" s="70">
        <v>118.94107497243125</v>
      </c>
      <c r="Q2074" s="70">
        <v>121.47603025022086</v>
      </c>
      <c r="R2074" s="70">
        <v>126.81888901650284</v>
      </c>
      <c r="S2074" s="70">
        <v>125.45463393698964</v>
      </c>
      <c r="T2074" s="265">
        <v>128.44161369068092</v>
      </c>
      <c r="U2074" s="70">
        <v>116.04728929020779</v>
      </c>
      <c r="V2074" s="70">
        <v>118.13513412511968</v>
      </c>
      <c r="W2074" s="70">
        <v>120.69641667435683</v>
      </c>
      <c r="X2074" s="70">
        <v>122.07397069326986</v>
      </c>
      <c r="Y2074" s="70">
        <v>126.2078553927052</v>
      </c>
      <c r="Z2074" s="70">
        <v>123.6400331765162</v>
      </c>
      <c r="AA2074" s="70">
        <v>125.35686465057859</v>
      </c>
      <c r="BJ2074" s="275"/>
    </row>
    <row r="2075" spans="1:62" x14ac:dyDescent="0.25">
      <c r="A2075" t="str">
        <f t="shared" si="42"/>
        <v>90. Creatieve activiteiten, kunst en amusement</v>
      </c>
      <c r="B2075" s="275">
        <v>90</v>
      </c>
      <c r="C2075" s="5" t="s">
        <v>166</v>
      </c>
      <c r="D2075" s="266"/>
      <c r="E2075" s="70">
        <v>80.916925828713715</v>
      </c>
      <c r="F2075" s="70">
        <v>82.809353051261496</v>
      </c>
      <c r="G2075" s="70">
        <v>78.245247157111038</v>
      </c>
      <c r="H2075" s="70">
        <v>83.371211954661717</v>
      </c>
      <c r="I2075" s="70">
        <v>81.926180564484156</v>
      </c>
      <c r="J2075" s="70">
        <v>92.934976235475162</v>
      </c>
      <c r="K2075" s="69">
        <v>80.493688909169663</v>
      </c>
      <c r="L2075" s="69">
        <v>57.215814084098746</v>
      </c>
      <c r="M2075" s="265">
        <v>90.708018422728557</v>
      </c>
      <c r="N2075" s="70">
        <v>79.156437561776272</v>
      </c>
      <c r="O2075" s="70">
        <v>82.935549066478231</v>
      </c>
      <c r="P2075" s="70">
        <v>84.366926069137591</v>
      </c>
      <c r="Q2075" s="70">
        <v>85.217931178958011</v>
      </c>
      <c r="R2075" s="70">
        <v>90.534551744320154</v>
      </c>
      <c r="S2075" s="70">
        <v>96.498134450607225</v>
      </c>
      <c r="T2075" s="265">
        <v>99.164995500546723</v>
      </c>
      <c r="U2075" s="70">
        <v>82.494405397406723</v>
      </c>
      <c r="V2075" s="70">
        <v>85.595107740780762</v>
      </c>
      <c r="W2075" s="70">
        <v>86.228415779834364</v>
      </c>
      <c r="X2075" s="70">
        <v>86.253977417358485</v>
      </c>
      <c r="Y2075" s="70">
        <v>90.747038815191289</v>
      </c>
      <c r="Z2075" s="70">
        <v>95.787091587538001</v>
      </c>
      <c r="AA2075" s="70">
        <v>97.480203825628934</v>
      </c>
      <c r="BJ2075" s="275"/>
    </row>
    <row r="2076" spans="1:62" x14ac:dyDescent="0.25">
      <c r="A2076" t="str">
        <f t="shared" si="42"/>
        <v>90. Creatieve activiteiten, kunst en amusement</v>
      </c>
      <c r="B2076" s="275">
        <v>90</v>
      </c>
      <c r="C2076" s="5" t="s">
        <v>167</v>
      </c>
      <c r="D2076" s="266"/>
      <c r="E2076" s="70">
        <v>59.370455885478378</v>
      </c>
      <c r="F2076" s="70">
        <v>63.656480756848175</v>
      </c>
      <c r="G2076" s="70">
        <v>67.564719243274112</v>
      </c>
      <c r="H2076" s="70">
        <v>70.07848689480214</v>
      </c>
      <c r="I2076" s="70">
        <v>67.793255773166052</v>
      </c>
      <c r="J2076" s="70">
        <v>88.628675592211522</v>
      </c>
      <c r="K2076" s="69">
        <v>73.528739549213469</v>
      </c>
      <c r="L2076" s="69">
        <v>45.090748825343134</v>
      </c>
      <c r="M2076" s="265">
        <v>76.152136076342316</v>
      </c>
      <c r="N2076" s="70">
        <v>66.775730596462267</v>
      </c>
      <c r="O2076" s="70">
        <v>63.661043155982163</v>
      </c>
      <c r="P2076" s="70">
        <v>64.48186944414239</v>
      </c>
      <c r="Q2076" s="70">
        <v>67.703199937677383</v>
      </c>
      <c r="R2076" s="70">
        <v>66.218712983314759</v>
      </c>
      <c r="S2076" s="70">
        <v>65.432087632272385</v>
      </c>
      <c r="T2076" s="265">
        <v>68.497109116075407</v>
      </c>
      <c r="U2076" s="70">
        <v>70.083127500811358</v>
      </c>
      <c r="V2076" s="70">
        <v>66.166557415256904</v>
      </c>
      <c r="W2076" s="70">
        <v>66.370084593171669</v>
      </c>
      <c r="X2076" s="70">
        <v>69.010299092895963</v>
      </c>
      <c r="Y2076" s="70">
        <v>66.842919787561527</v>
      </c>
      <c r="Z2076" s="70">
        <v>65.408684709954784</v>
      </c>
      <c r="AA2076" s="70">
        <v>67.808922695096598</v>
      </c>
      <c r="BJ2076" s="275"/>
    </row>
    <row r="2077" spans="1:62" x14ac:dyDescent="0.25">
      <c r="A2077" t="str">
        <f t="shared" si="42"/>
        <v>90. Creatieve activiteiten, kunst en amusement</v>
      </c>
      <c r="B2077" s="275">
        <v>90</v>
      </c>
      <c r="C2077" s="5" t="s">
        <v>168</v>
      </c>
      <c r="D2077" s="266"/>
      <c r="E2077" s="70">
        <v>48.950999474372011</v>
      </c>
      <c r="F2077" s="70">
        <v>56.874805221958241</v>
      </c>
      <c r="G2077" s="70">
        <v>57.854525559562781</v>
      </c>
      <c r="H2077" s="70">
        <v>69.249066627623762</v>
      </c>
      <c r="I2077" s="70">
        <v>67.744666035259485</v>
      </c>
      <c r="J2077" s="70">
        <v>89.00524126388828</v>
      </c>
      <c r="K2077" s="69">
        <v>82.342098186603238</v>
      </c>
      <c r="L2077" s="69">
        <v>71.755855197959974</v>
      </c>
      <c r="M2077" s="265">
        <v>95.491249487320246</v>
      </c>
      <c r="N2077" s="70">
        <v>88.863709241775837</v>
      </c>
      <c r="O2077" s="70">
        <v>89.663334820279786</v>
      </c>
      <c r="P2077" s="70">
        <v>86.299809940631377</v>
      </c>
      <c r="Q2077" s="70">
        <v>81.430608044114308</v>
      </c>
      <c r="R2077" s="70">
        <v>80.649317594391817</v>
      </c>
      <c r="S2077" s="70">
        <v>82.631642039021813</v>
      </c>
      <c r="T2077" s="265">
        <v>78.525289342391844</v>
      </c>
      <c r="U2077" s="70">
        <v>90.944060181730791</v>
      </c>
      <c r="V2077" s="70">
        <v>90.872976273339745</v>
      </c>
      <c r="W2077" s="70">
        <v>86.616307750156636</v>
      </c>
      <c r="X2077" s="70">
        <v>80.937068038565869</v>
      </c>
      <c r="Y2077" s="70">
        <v>79.383537834617627</v>
      </c>
      <c r="Z2077" s="70">
        <v>80.546393347971915</v>
      </c>
      <c r="AA2077" s="70">
        <v>75.801748513286569</v>
      </c>
      <c r="BJ2077" s="275"/>
    </row>
    <row r="2078" spans="1:62" x14ac:dyDescent="0.25">
      <c r="A2078" t="str">
        <f t="shared" si="42"/>
        <v>90. Creatieve activiteiten, kunst en amusement</v>
      </c>
      <c r="B2078" s="275">
        <v>90</v>
      </c>
      <c r="C2078" s="5" t="s">
        <v>169</v>
      </c>
      <c r="D2078" s="266"/>
      <c r="E2078" s="70">
        <v>16.984715873306659</v>
      </c>
      <c r="F2078" s="70">
        <v>19.808500693691684</v>
      </c>
      <c r="G2078" s="70">
        <v>18.946555696053046</v>
      </c>
      <c r="H2078" s="70">
        <v>21.21169988158595</v>
      </c>
      <c r="I2078" s="70">
        <v>20.354380111095548</v>
      </c>
      <c r="J2078" s="70">
        <v>24.471882529242901</v>
      </c>
      <c r="K2078" s="69">
        <v>16.627831303565355</v>
      </c>
      <c r="L2078" s="69">
        <v>20.048194250775211</v>
      </c>
      <c r="M2078" s="265">
        <v>22.864326454370456</v>
      </c>
      <c r="N2078" s="70">
        <v>24.770565511585268</v>
      </c>
      <c r="O2078" s="70">
        <v>28.33702132237843</v>
      </c>
      <c r="P2078" s="70">
        <v>39.151421773691595</v>
      </c>
      <c r="Q2078" s="70">
        <v>41.223767852460973</v>
      </c>
      <c r="R2078" s="70">
        <v>45.579172099142006</v>
      </c>
      <c r="S2078" s="70">
        <v>46.608622361113149</v>
      </c>
      <c r="T2078" s="265">
        <v>49.284693664610643</v>
      </c>
      <c r="U2078" s="70">
        <v>25.195887803092042</v>
      </c>
      <c r="V2078" s="70">
        <v>28.5442018474109</v>
      </c>
      <c r="W2078" s="70">
        <v>39.05541054961472</v>
      </c>
      <c r="X2078" s="70">
        <v>40.724083189680336</v>
      </c>
      <c r="Y2078" s="70">
        <v>44.590262315053835</v>
      </c>
      <c r="Z2078" s="70">
        <v>45.155413536365351</v>
      </c>
      <c r="AA2078" s="70">
        <v>47.285238257349654</v>
      </c>
      <c r="BJ2078" s="275"/>
    </row>
    <row r="2079" spans="1:62" x14ac:dyDescent="0.25">
      <c r="A2079" t="str">
        <f t="shared" si="42"/>
        <v>90. Creatieve activiteiten, kunst en amusement</v>
      </c>
      <c r="B2079" s="275">
        <v>90</v>
      </c>
      <c r="C2079" s="5" t="s">
        <v>26</v>
      </c>
      <c r="D2079" s="270"/>
      <c r="E2079" s="70">
        <v>125.30617123315704</v>
      </c>
      <c r="F2079" s="70">
        <v>140.33978667249809</v>
      </c>
      <c r="G2079" s="70">
        <v>144.36580049888994</v>
      </c>
      <c r="H2079" s="70">
        <v>160.53925340401184</v>
      </c>
      <c r="I2079" s="70">
        <v>155.89230191952109</v>
      </c>
      <c r="J2079" s="70">
        <v>202.10579938534269</v>
      </c>
      <c r="K2079" s="69">
        <v>172.49866903938207</v>
      </c>
      <c r="L2079" s="69">
        <v>136.89479827407831</v>
      </c>
      <c r="M2079" s="265">
        <v>194.507712018033</v>
      </c>
      <c r="N2079" s="70">
        <v>180.41000534982336</v>
      </c>
      <c r="O2079" s="70">
        <v>181.66139929864039</v>
      </c>
      <c r="P2079" s="70">
        <v>189.93310115846538</v>
      </c>
      <c r="Q2079" s="70">
        <v>190.35757583425266</v>
      </c>
      <c r="R2079" s="70">
        <v>192.44720267684858</v>
      </c>
      <c r="S2079" s="70">
        <v>194.67235203240733</v>
      </c>
      <c r="T2079" s="265">
        <v>196.30709212307789</v>
      </c>
      <c r="U2079" s="70">
        <v>186.22307548563418</v>
      </c>
      <c r="V2079" s="70">
        <v>185.58373553600754</v>
      </c>
      <c r="W2079" s="70">
        <v>192.04180289294302</v>
      </c>
      <c r="X2079" s="70">
        <v>190.67145032114215</v>
      </c>
      <c r="Y2079" s="70">
        <v>190.81671993723302</v>
      </c>
      <c r="Z2079" s="70">
        <v>191.11049159429206</v>
      </c>
      <c r="AA2079" s="70">
        <v>190.89590946573281</v>
      </c>
      <c r="BJ2079" s="275"/>
    </row>
    <row r="2080" spans="1:62" x14ac:dyDescent="0.25">
      <c r="A2080" t="str">
        <f t="shared" si="42"/>
        <v>90. Creatieve activiteiten, kunst en amusement</v>
      </c>
      <c r="B2080" s="275">
        <v>90</v>
      </c>
      <c r="C2080" s="5" t="s">
        <v>19</v>
      </c>
      <c r="D2080" s="270"/>
      <c r="E2080" s="70">
        <v>1122.2226010299364</v>
      </c>
      <c r="F2080" s="70">
        <v>1186.2409017325999</v>
      </c>
      <c r="G2080" s="70">
        <v>1202.6131648213532</v>
      </c>
      <c r="H2080" s="70">
        <v>1244.0044444052767</v>
      </c>
      <c r="I2080" s="70">
        <v>1232.4588637726731</v>
      </c>
      <c r="J2080" s="70">
        <v>1416.7833438400216</v>
      </c>
      <c r="K2080" s="69">
        <v>1242.0259449931193</v>
      </c>
      <c r="L2080" s="69">
        <v>1016.7002713491888</v>
      </c>
      <c r="M2080" s="265">
        <v>1422.0735355729159</v>
      </c>
      <c r="N2080" s="70">
        <v>1274.6985256766618</v>
      </c>
      <c r="O2080" s="70">
        <v>1291.6194657574731</v>
      </c>
      <c r="P2080" s="70">
        <v>1302.9272005736721</v>
      </c>
      <c r="Q2080" s="70">
        <v>1313.8967753494919</v>
      </c>
      <c r="R2080" s="70">
        <v>1326.588326080572</v>
      </c>
      <c r="S2080" s="70">
        <v>1341.1549491274855</v>
      </c>
      <c r="T2080" s="265">
        <v>1352.83808660249</v>
      </c>
      <c r="U2080" s="70">
        <v>1304.6292151562002</v>
      </c>
      <c r="V2080" s="70">
        <v>1309.1059622955677</v>
      </c>
      <c r="W2080" s="70">
        <v>1307.8728959174375</v>
      </c>
      <c r="X2080" s="70">
        <v>1306.2167900933298</v>
      </c>
      <c r="Y2080" s="70">
        <v>1306.1305723626908</v>
      </c>
      <c r="Z2080" s="70">
        <v>1307.7137428141646</v>
      </c>
      <c r="AA2080" s="70">
        <v>1306.4282112462847</v>
      </c>
      <c r="BJ2080" s="275"/>
    </row>
    <row r="2081" spans="1:62" x14ac:dyDescent="0.25">
      <c r="A2081" t="str">
        <f t="shared" si="42"/>
        <v>90. Creatieve activiteiten, kunst en amusement</v>
      </c>
      <c r="B2081" s="275">
        <v>90</v>
      </c>
      <c r="C2081" s="5" t="s">
        <v>20</v>
      </c>
      <c r="D2081" s="270"/>
      <c r="E2081" s="267">
        <v>0.11165892677455921</v>
      </c>
      <c r="F2081" s="267">
        <v>0.1183063123751007</v>
      </c>
      <c r="G2081" s="267">
        <v>0.12004342270802874</v>
      </c>
      <c r="H2081" s="267">
        <v>0.12905038573295541</v>
      </c>
      <c r="I2081" s="267">
        <v>0.12648884802720312</v>
      </c>
      <c r="J2081" s="267">
        <v>0.14265116841193173</v>
      </c>
      <c r="K2081" s="333">
        <v>0.13888491599934952</v>
      </c>
      <c r="L2081" s="333">
        <v>0.1346461706874684</v>
      </c>
      <c r="M2081" s="268">
        <v>0.13677753446109309</v>
      </c>
      <c r="N2081" s="267">
        <v>0.14153150860047822</v>
      </c>
      <c r="O2081" s="267">
        <v>0.14064622291218309</v>
      </c>
      <c r="P2081" s="267">
        <v>0.14577414691691049</v>
      </c>
      <c r="Q2081" s="267">
        <v>0.14488016060745579</v>
      </c>
      <c r="R2081" s="267">
        <v>0.14506927197636146</v>
      </c>
      <c r="S2081" s="267">
        <v>0.14515276714227185</v>
      </c>
      <c r="T2081" s="268">
        <v>0.14510760309541731</v>
      </c>
      <c r="U2081" s="267">
        <v>0.1427402309577577</v>
      </c>
      <c r="V2081" s="267">
        <v>0.14176372339682825</v>
      </c>
      <c r="W2081" s="267">
        <v>0.14683521884458878</v>
      </c>
      <c r="X2081" s="267">
        <v>0.1459722855863142</v>
      </c>
      <c r="Y2081" s="267">
        <v>0.14609314258072995</v>
      </c>
      <c r="Z2081" s="267">
        <v>0.14614092162328085</v>
      </c>
      <c r="AA2081" s="267">
        <v>0.14612047399345815</v>
      </c>
      <c r="BJ2081" s="275"/>
    </row>
    <row r="2082" spans="1:62" x14ac:dyDescent="0.25">
      <c r="A2082" t="str">
        <f t="shared" si="42"/>
        <v>90. Creatieve activiteiten, kunst en amusement</v>
      </c>
      <c r="B2082" s="275">
        <v>90</v>
      </c>
      <c r="C2082" s="5" t="s">
        <v>29</v>
      </c>
      <c r="D2082" s="270"/>
      <c r="E2082" s="70">
        <v>1122.2226010299364</v>
      </c>
      <c r="F2082" s="70">
        <v>1186.2409017325999</v>
      </c>
      <c r="G2082" s="70">
        <v>1202.6131648213532</v>
      </c>
      <c r="H2082" s="70">
        <v>1244.0044444052767</v>
      </c>
      <c r="I2082" s="70">
        <v>1232.4588637726731</v>
      </c>
      <c r="J2082" s="70">
        <v>1202.7833438400216</v>
      </c>
      <c r="K2082" s="69">
        <v>1242.0259449931193</v>
      </c>
      <c r="L2082" s="69">
        <v>1016.7002713491888</v>
      </c>
      <c r="M2082" s="265">
        <v>1310.7948508238744</v>
      </c>
      <c r="N2082" s="70">
        <v>1274.6985256766618</v>
      </c>
      <c r="O2082" s="70">
        <v>1291.6194657574731</v>
      </c>
      <c r="P2082" s="70">
        <v>1302.9272005736721</v>
      </c>
      <c r="Q2082" s="70">
        <v>1313.8967753494919</v>
      </c>
      <c r="R2082" s="70">
        <v>1326.588326080572</v>
      </c>
      <c r="S2082" s="70">
        <v>1341.1549491274855</v>
      </c>
      <c r="T2082" s="265">
        <v>1352.83808660249</v>
      </c>
      <c r="U2082" s="70">
        <v>1304.6292151562002</v>
      </c>
      <c r="V2082" s="70">
        <v>1309.1059622955677</v>
      </c>
      <c r="W2082" s="70">
        <v>1307.8728959174375</v>
      </c>
      <c r="X2082" s="70">
        <v>1306.2167900933298</v>
      </c>
      <c r="Y2082" s="70">
        <v>1306.1305723626908</v>
      </c>
      <c r="Z2082" s="70">
        <v>1307.7137428141646</v>
      </c>
      <c r="AA2082" s="70">
        <v>1306.4282112462847</v>
      </c>
      <c r="BJ2082" s="275"/>
    </row>
    <row r="2083" spans="1:62" x14ac:dyDescent="0.25">
      <c r="A2083" t="str">
        <f t="shared" si="42"/>
        <v>91. Bibliotheken, archieven, musea en overige culturele activiteiten</v>
      </c>
      <c r="B2083" s="275">
        <v>91</v>
      </c>
      <c r="C2083" s="5" t="s">
        <v>25</v>
      </c>
      <c r="D2083" s="70">
        <v>7172</v>
      </c>
      <c r="E2083" s="70">
        <v>7306</v>
      </c>
      <c r="F2083" s="70">
        <v>7316</v>
      </c>
      <c r="G2083" s="70">
        <v>7432</v>
      </c>
      <c r="H2083" s="70">
        <v>7404</v>
      </c>
      <c r="I2083" s="70">
        <v>7569</v>
      </c>
      <c r="J2083" s="70">
        <v>7395</v>
      </c>
      <c r="K2083" s="69">
        <v>7574</v>
      </c>
      <c r="L2083" s="69">
        <v>7403</v>
      </c>
      <c r="M2083" s="265">
        <v>7455.4565816258901</v>
      </c>
      <c r="N2083" s="70">
        <v>7487.6353476846234</v>
      </c>
      <c r="O2083" s="70">
        <v>7519.953001680492</v>
      </c>
      <c r="P2083" s="70">
        <v>7552.410143072756</v>
      </c>
      <c r="Q2083" s="70">
        <v>7585.0073739080153</v>
      </c>
      <c r="R2083" s="70">
        <v>7617.7452988313862</v>
      </c>
      <c r="S2083" s="70">
        <v>7650.6245250977172</v>
      </c>
      <c r="T2083" s="265">
        <v>7683.6456625828505</v>
      </c>
      <c r="U2083" s="70">
        <v>7395.820472153483</v>
      </c>
      <c r="V2083" s="70">
        <v>7336.6613912190414</v>
      </c>
      <c r="W2083" s="70">
        <v>7277.9755230769042</v>
      </c>
      <c r="X2083" s="70">
        <v>7219.759082503514</v>
      </c>
      <c r="Y2083" s="70">
        <v>7162.0083145532699</v>
      </c>
      <c r="Z2083" s="70">
        <v>7104.7194943163413</v>
      </c>
      <c r="AA2083" s="70">
        <v>7047.8889266784026</v>
      </c>
      <c r="BJ2083" s="275"/>
    </row>
    <row r="2084" spans="1:62" x14ac:dyDescent="0.25">
      <c r="A2084" t="str">
        <f t="shared" si="42"/>
        <v>91. Bibliotheken, archieven, musea en overige culturele activiteiten</v>
      </c>
      <c r="B2084" s="275">
        <v>91</v>
      </c>
      <c r="C2084" s="5" t="s">
        <v>154</v>
      </c>
      <c r="D2084" s="266"/>
      <c r="E2084" s="70">
        <v>134</v>
      </c>
      <c r="F2084" s="70">
        <v>10</v>
      </c>
      <c r="G2084" s="70">
        <v>116</v>
      </c>
      <c r="H2084" s="70">
        <v>-28</v>
      </c>
      <c r="I2084" s="70">
        <v>165</v>
      </c>
      <c r="J2084" s="70">
        <v>-174</v>
      </c>
      <c r="K2084" s="69">
        <v>179</v>
      </c>
      <c r="L2084" s="69">
        <v>-171</v>
      </c>
      <c r="M2084" s="265">
        <v>52.456581625890067</v>
      </c>
      <c r="N2084" s="70">
        <v>32.178766058733345</v>
      </c>
      <c r="O2084" s="70">
        <v>32.317653995868568</v>
      </c>
      <c r="P2084" s="70">
        <v>32.45714139226402</v>
      </c>
      <c r="Q2084" s="70">
        <v>32.597230835259325</v>
      </c>
      <c r="R2084" s="70">
        <v>32.737924923370883</v>
      </c>
      <c r="S2084" s="70">
        <v>32.879226266330988</v>
      </c>
      <c r="T2084" s="265">
        <v>33.021137485133295</v>
      </c>
      <c r="U2084" s="70">
        <v>-59.636109472407043</v>
      </c>
      <c r="V2084" s="70">
        <v>-59.15908093444159</v>
      </c>
      <c r="W2084" s="70">
        <v>-58.685868142137224</v>
      </c>
      <c r="X2084" s="70">
        <v>-58.216440573390173</v>
      </c>
      <c r="Y2084" s="70">
        <v>-57.750767950244153</v>
      </c>
      <c r="Z2084" s="70">
        <v>-57.288820236928586</v>
      </c>
      <c r="AA2084" s="70">
        <v>-56.830567637938657</v>
      </c>
      <c r="BJ2084" s="275"/>
    </row>
    <row r="2085" spans="1:62" x14ac:dyDescent="0.25">
      <c r="A2085" t="str">
        <f t="shared" si="42"/>
        <v>91. Bibliotheken, archieven, musea en overige culturele activiteiten</v>
      </c>
      <c r="B2085" s="275">
        <v>91</v>
      </c>
      <c r="C2085" s="5" t="s">
        <v>155</v>
      </c>
      <c r="D2085" s="266"/>
      <c r="E2085" s="267">
        <v>1.0186837702175124</v>
      </c>
      <c r="F2085" s="267">
        <v>1.0013687380235423</v>
      </c>
      <c r="G2085" s="267">
        <v>1.0158556588299616</v>
      </c>
      <c r="H2085" s="267">
        <v>0.99623250807319697</v>
      </c>
      <c r="I2085" s="267">
        <v>1.0222852512155591</v>
      </c>
      <c r="J2085" s="267">
        <v>0.97701149425287359</v>
      </c>
      <c r="K2085" s="333">
        <v>1.0242055442866802</v>
      </c>
      <c r="L2085" s="333">
        <v>0.9774227620808027</v>
      </c>
      <c r="M2085" s="268">
        <v>1.0070858546029839</v>
      </c>
      <c r="N2085" s="267">
        <v>1.0043161362025819</v>
      </c>
      <c r="O2085" s="267">
        <v>1.0043161362025812</v>
      </c>
      <c r="P2085" s="267">
        <v>1.0043161362025814</v>
      </c>
      <c r="Q2085" s="267">
        <v>1.0043161362025814</v>
      </c>
      <c r="R2085" s="267">
        <v>1.0043161362025814</v>
      </c>
      <c r="S2085" s="267">
        <v>1.0043161362025814</v>
      </c>
      <c r="T2085" s="268">
        <v>1.0043161362025816</v>
      </c>
      <c r="U2085" s="267">
        <v>0.99200101176641797</v>
      </c>
      <c r="V2085" s="267">
        <v>0.99200101176641786</v>
      </c>
      <c r="W2085" s="267">
        <v>0.99200101176641786</v>
      </c>
      <c r="X2085" s="267">
        <v>0.99200101176641797</v>
      </c>
      <c r="Y2085" s="267">
        <v>0.99200101176641775</v>
      </c>
      <c r="Z2085" s="267">
        <v>0.99200101176641797</v>
      </c>
      <c r="AA2085" s="267">
        <v>0.99200101176641775</v>
      </c>
      <c r="BJ2085" s="275"/>
    </row>
    <row r="2086" spans="1:62" x14ac:dyDescent="0.25">
      <c r="A2086" t="str">
        <f t="shared" si="42"/>
        <v>91. Bibliotheken, archieven, musea en overige culturele activiteiten</v>
      </c>
      <c r="B2086" s="275">
        <v>91</v>
      </c>
      <c r="C2086" s="5" t="s">
        <v>8</v>
      </c>
      <c r="D2086" s="70">
        <v>8</v>
      </c>
      <c r="E2086" s="70">
        <v>10</v>
      </c>
      <c r="F2086" s="70">
        <v>10</v>
      </c>
      <c r="G2086" s="70">
        <v>7</v>
      </c>
      <c r="H2086" s="70">
        <v>8</v>
      </c>
      <c r="I2086" s="70">
        <v>13</v>
      </c>
      <c r="J2086" s="70">
        <v>6</v>
      </c>
      <c r="K2086" s="69">
        <v>9</v>
      </c>
      <c r="L2086" s="69">
        <v>5</v>
      </c>
      <c r="M2086" s="265">
        <v>9.7145755796511288</v>
      </c>
      <c r="N2086" s="70">
        <v>10.033655850268845</v>
      </c>
      <c r="O2086" s="70">
        <v>9.1414191018638515</v>
      </c>
      <c r="P2086" s="70">
        <v>9.1367693026853569</v>
      </c>
      <c r="Q2086" s="70">
        <v>8.9892644283655585</v>
      </c>
      <c r="R2086" s="70">
        <v>8.7947826300668197</v>
      </c>
      <c r="S2086" s="70">
        <v>8.4091994900109022</v>
      </c>
      <c r="T2086" s="265">
        <v>7.3194592290013123</v>
      </c>
      <c r="U2086" s="70">
        <v>9.9106211643850699</v>
      </c>
      <c r="V2086" s="70">
        <v>8.9186058171652203</v>
      </c>
      <c r="W2086" s="70">
        <v>8.8047632590421419</v>
      </c>
      <c r="X2086" s="70">
        <v>8.5563955712121107</v>
      </c>
      <c r="Y2086" s="70">
        <v>8.2686285574407812</v>
      </c>
      <c r="Z2086" s="70">
        <v>7.8091668663497149</v>
      </c>
      <c r="AA2086" s="70">
        <v>6.7138358423482387</v>
      </c>
      <c r="BJ2086" s="275"/>
    </row>
    <row r="2087" spans="1:62" x14ac:dyDescent="0.25">
      <c r="A2087" t="str">
        <f t="shared" si="42"/>
        <v>91. Bibliotheken, archieven, musea en overige culturele activiteiten</v>
      </c>
      <c r="B2087" s="275">
        <v>91</v>
      </c>
      <c r="C2087" s="5" t="s">
        <v>9</v>
      </c>
      <c r="D2087" s="70">
        <v>153</v>
      </c>
      <c r="E2087" s="70">
        <v>152</v>
      </c>
      <c r="F2087" s="70">
        <v>165</v>
      </c>
      <c r="G2087" s="70">
        <v>192</v>
      </c>
      <c r="H2087" s="70">
        <v>170</v>
      </c>
      <c r="I2087" s="70">
        <v>168</v>
      </c>
      <c r="J2087" s="70">
        <v>159</v>
      </c>
      <c r="K2087" s="69">
        <v>152</v>
      </c>
      <c r="L2087" s="69">
        <v>187</v>
      </c>
      <c r="M2087" s="265">
        <v>191.47939760943933</v>
      </c>
      <c r="N2087" s="70">
        <v>197.76863768029907</v>
      </c>
      <c r="O2087" s="70">
        <v>180.18218177094803</v>
      </c>
      <c r="P2087" s="70">
        <v>180.09053178187719</v>
      </c>
      <c r="Q2087" s="70">
        <v>177.18313307488955</v>
      </c>
      <c r="R2087" s="70">
        <v>173.3497944715802</v>
      </c>
      <c r="S2087" s="70">
        <v>165.7497478425833</v>
      </c>
      <c r="T2087" s="265">
        <v>144.27039375057851</v>
      </c>
      <c r="U2087" s="70">
        <v>195.34355926643204</v>
      </c>
      <c r="V2087" s="70">
        <v>175.79041465938815</v>
      </c>
      <c r="W2087" s="70">
        <v>173.5465179216464</v>
      </c>
      <c r="X2087" s="70">
        <v>168.65106007468086</v>
      </c>
      <c r="Y2087" s="70">
        <v>162.9790207769249</v>
      </c>
      <c r="Z2087" s="70">
        <v>153.92278902357728</v>
      </c>
      <c r="AA2087" s="70">
        <v>132.33323805049554</v>
      </c>
      <c r="BJ2087" s="275"/>
    </row>
    <row r="2088" spans="1:62" x14ac:dyDescent="0.25">
      <c r="A2088" t="str">
        <f t="shared" si="42"/>
        <v>91. Bibliotheken, archieven, musea en overige culturele activiteiten</v>
      </c>
      <c r="B2088" s="275">
        <v>91</v>
      </c>
      <c r="C2088" s="5" t="s">
        <v>10</v>
      </c>
      <c r="D2088" s="70">
        <v>535</v>
      </c>
      <c r="E2088" s="70">
        <v>519</v>
      </c>
      <c r="F2088" s="70">
        <v>489</v>
      </c>
      <c r="G2088" s="70">
        <v>549</v>
      </c>
      <c r="H2088" s="70">
        <v>518</v>
      </c>
      <c r="I2088" s="70">
        <v>565</v>
      </c>
      <c r="J2088" s="70">
        <v>522</v>
      </c>
      <c r="K2088" s="69">
        <v>557</v>
      </c>
      <c r="L2088" s="69">
        <v>576</v>
      </c>
      <c r="M2088" s="265">
        <v>617.38684275940727</v>
      </c>
      <c r="N2088" s="70">
        <v>637.66523364208592</v>
      </c>
      <c r="O2088" s="70">
        <v>580.96124028950533</v>
      </c>
      <c r="P2088" s="70">
        <v>580.66573331539848</v>
      </c>
      <c r="Q2088" s="70">
        <v>571.29141038165335</v>
      </c>
      <c r="R2088" s="70">
        <v>558.93158030556231</v>
      </c>
      <c r="S2088" s="70">
        <v>534.42675706253499</v>
      </c>
      <c r="T2088" s="265">
        <v>465.17089573784654</v>
      </c>
      <c r="U2088" s="70">
        <v>629.84605557868281</v>
      </c>
      <c r="V2088" s="70">
        <v>566.80086969615809</v>
      </c>
      <c r="W2088" s="70">
        <v>559.56587554175712</v>
      </c>
      <c r="X2088" s="70">
        <v>543.78145538098033</v>
      </c>
      <c r="Y2088" s="70">
        <v>525.49310437419706</v>
      </c>
      <c r="Z2088" s="70">
        <v>496.2931047956464</v>
      </c>
      <c r="AA2088" s="70">
        <v>426.68193577028944</v>
      </c>
      <c r="BJ2088" s="275"/>
    </row>
    <row r="2089" spans="1:62" x14ac:dyDescent="0.25">
      <c r="A2089" t="str">
        <f t="shared" si="42"/>
        <v>91. Bibliotheken, archieven, musea en overige culturele activiteiten</v>
      </c>
      <c r="B2089" s="275">
        <v>91</v>
      </c>
      <c r="C2089" s="5" t="s">
        <v>11</v>
      </c>
      <c r="D2089" s="70">
        <v>670</v>
      </c>
      <c r="E2089" s="70">
        <v>678</v>
      </c>
      <c r="F2089" s="70">
        <v>663</v>
      </c>
      <c r="G2089" s="70">
        <v>687</v>
      </c>
      <c r="H2089" s="70">
        <v>683</v>
      </c>
      <c r="I2089" s="70">
        <v>730</v>
      </c>
      <c r="J2089" s="70">
        <v>741</v>
      </c>
      <c r="K2089" s="69">
        <v>781</v>
      </c>
      <c r="L2089" s="69">
        <v>843</v>
      </c>
      <c r="M2089" s="265">
        <v>835.17760215477801</v>
      </c>
      <c r="N2089" s="70">
        <v>831.65626340018457</v>
      </c>
      <c r="O2089" s="70">
        <v>849.62532779175706</v>
      </c>
      <c r="P2089" s="70">
        <v>842.99576508582902</v>
      </c>
      <c r="Q2089" s="70">
        <v>809.06593012389123</v>
      </c>
      <c r="R2089" s="70">
        <v>814.63161871279692</v>
      </c>
      <c r="S2089" s="70">
        <v>798.91085642004873</v>
      </c>
      <c r="T2089" s="265">
        <v>770.28517856716564</v>
      </c>
      <c r="U2089" s="70">
        <v>821.4583287034327</v>
      </c>
      <c r="V2089" s="70">
        <v>828.91652886907968</v>
      </c>
      <c r="W2089" s="70">
        <v>812.36352742039503</v>
      </c>
      <c r="X2089" s="70">
        <v>770.10618571706505</v>
      </c>
      <c r="Y2089" s="70">
        <v>765.89570767272448</v>
      </c>
      <c r="Z2089" s="70">
        <v>741.90512385078569</v>
      </c>
      <c r="AA2089" s="70">
        <v>706.55059054130152</v>
      </c>
      <c r="BJ2089" s="275"/>
    </row>
    <row r="2090" spans="1:62" x14ac:dyDescent="0.25">
      <c r="A2090" t="str">
        <f t="shared" si="42"/>
        <v>91. Bibliotheken, archieven, musea en overige culturele activiteiten</v>
      </c>
      <c r="B2090" s="275">
        <v>91</v>
      </c>
      <c r="C2090" s="5" t="s">
        <v>12</v>
      </c>
      <c r="D2090" s="70">
        <v>759</v>
      </c>
      <c r="E2090" s="70">
        <v>776</v>
      </c>
      <c r="F2090" s="70">
        <v>809</v>
      </c>
      <c r="G2090" s="70">
        <v>834</v>
      </c>
      <c r="H2090" s="70">
        <v>832</v>
      </c>
      <c r="I2090" s="70">
        <v>858</v>
      </c>
      <c r="J2090" s="70">
        <v>836</v>
      </c>
      <c r="K2090" s="69">
        <v>847</v>
      </c>
      <c r="L2090" s="69">
        <v>825</v>
      </c>
      <c r="M2090" s="265">
        <v>846.57580764324291</v>
      </c>
      <c r="N2090" s="70">
        <v>894.40165786449188</v>
      </c>
      <c r="O2090" s="70">
        <v>898.96493501417615</v>
      </c>
      <c r="P2090" s="70">
        <v>928.04934521307439</v>
      </c>
      <c r="Q2090" s="70">
        <v>1007.039626105756</v>
      </c>
      <c r="R2090" s="70">
        <v>997.69506548736604</v>
      </c>
      <c r="S2090" s="70">
        <v>993.48850835472354</v>
      </c>
      <c r="T2090" s="265">
        <v>1014.954178445304</v>
      </c>
      <c r="U2090" s="70">
        <v>883.43432664729198</v>
      </c>
      <c r="V2090" s="70">
        <v>877.05353069418936</v>
      </c>
      <c r="W2090" s="70">
        <v>894.32648528278412</v>
      </c>
      <c r="X2090" s="70">
        <v>958.5466603537343</v>
      </c>
      <c r="Y2090" s="70">
        <v>938.00725465387438</v>
      </c>
      <c r="Z2090" s="70">
        <v>922.59882177356212</v>
      </c>
      <c r="AA2090" s="70">
        <v>930.97529863786963</v>
      </c>
      <c r="BJ2090" s="275"/>
    </row>
    <row r="2091" spans="1:62" x14ac:dyDescent="0.25">
      <c r="A2091" t="str">
        <f t="shared" si="42"/>
        <v>91. Bibliotheken, archieven, musea en overige culturele activiteiten</v>
      </c>
      <c r="B2091" s="275">
        <v>91</v>
      </c>
      <c r="C2091" s="5" t="s">
        <v>13</v>
      </c>
      <c r="D2091" s="70">
        <v>767</v>
      </c>
      <c r="E2091" s="70">
        <v>756</v>
      </c>
      <c r="F2091" s="70">
        <v>751</v>
      </c>
      <c r="G2091" s="70">
        <v>808</v>
      </c>
      <c r="H2091" s="70">
        <v>852</v>
      </c>
      <c r="I2091" s="70">
        <v>897</v>
      </c>
      <c r="J2091" s="70">
        <v>908</v>
      </c>
      <c r="K2091" s="69">
        <v>950</v>
      </c>
      <c r="L2091" s="69">
        <v>963</v>
      </c>
      <c r="M2091" s="265">
        <v>1002.0058824859434</v>
      </c>
      <c r="N2091" s="70">
        <v>1004.9939396892729</v>
      </c>
      <c r="O2091" s="70">
        <v>1023.5739359072302</v>
      </c>
      <c r="P2091" s="70">
        <v>1021.4307078991104</v>
      </c>
      <c r="Q2091" s="70">
        <v>985.53700063730571</v>
      </c>
      <c r="R2091" s="70">
        <v>1011.3112512446378</v>
      </c>
      <c r="S2091" s="70">
        <v>1068.4435481900666</v>
      </c>
      <c r="T2091" s="265">
        <v>1073.8947948266443</v>
      </c>
      <c r="U2091" s="70">
        <v>992.67050389179497</v>
      </c>
      <c r="V2091" s="70">
        <v>998.6253072260572</v>
      </c>
      <c r="W2091" s="70">
        <v>984.31461610005795</v>
      </c>
      <c r="X2091" s="70">
        <v>938.07947187643038</v>
      </c>
      <c r="Y2091" s="70">
        <v>950.80884249654514</v>
      </c>
      <c r="Z2091" s="70">
        <v>992.2054964925278</v>
      </c>
      <c r="AA2091" s="70">
        <v>985.03907718358755</v>
      </c>
      <c r="BJ2091" s="275"/>
    </row>
    <row r="2092" spans="1:62" x14ac:dyDescent="0.25">
      <c r="A2092" t="str">
        <f t="shared" si="42"/>
        <v>91. Bibliotheken, archieven, musea en overige culturele activiteiten</v>
      </c>
      <c r="B2092" s="275">
        <v>91</v>
      </c>
      <c r="C2092" s="5" t="s">
        <v>14</v>
      </c>
      <c r="D2092" s="70">
        <v>912</v>
      </c>
      <c r="E2092" s="70">
        <v>910</v>
      </c>
      <c r="F2092" s="70">
        <v>871</v>
      </c>
      <c r="G2092" s="70">
        <v>865</v>
      </c>
      <c r="H2092" s="70">
        <v>859</v>
      </c>
      <c r="I2092" s="70">
        <v>883</v>
      </c>
      <c r="J2092" s="70">
        <v>824</v>
      </c>
      <c r="K2092" s="69">
        <v>869</v>
      </c>
      <c r="L2092" s="69">
        <v>871</v>
      </c>
      <c r="M2092" s="265">
        <v>927.39944656144712</v>
      </c>
      <c r="N2092" s="70">
        <v>979.22486431262485</v>
      </c>
      <c r="O2092" s="70">
        <v>1036.9249002886288</v>
      </c>
      <c r="P2092" s="70">
        <v>1100.9777946316597</v>
      </c>
      <c r="Q2092" s="70">
        <v>1150.3904625620914</v>
      </c>
      <c r="R2092" s="70">
        <v>1196.9865115710707</v>
      </c>
      <c r="S2092" s="70">
        <v>1200.5560157333762</v>
      </c>
      <c r="T2092" s="265">
        <v>1222.7514990600405</v>
      </c>
      <c r="U2092" s="70">
        <v>967.21741404841555</v>
      </c>
      <c r="V2092" s="70">
        <v>1011.6508547116143</v>
      </c>
      <c r="W2092" s="70">
        <v>1060.9711719814393</v>
      </c>
      <c r="X2092" s="70">
        <v>1094.9945835357605</v>
      </c>
      <c r="Y2092" s="70">
        <v>1125.3759494420553</v>
      </c>
      <c r="Z2092" s="70">
        <v>1114.8911701284585</v>
      </c>
      <c r="AA2092" s="70">
        <v>1121.5791472882433</v>
      </c>
      <c r="BJ2092" s="275"/>
    </row>
    <row r="2093" spans="1:62" x14ac:dyDescent="0.25">
      <c r="A2093" t="str">
        <f t="shared" si="42"/>
        <v>91. Bibliotheken, archieven, musea en overige culturele activiteiten</v>
      </c>
      <c r="B2093" s="275">
        <v>91</v>
      </c>
      <c r="C2093" s="5" t="s">
        <v>15</v>
      </c>
      <c r="D2093" s="70">
        <v>1380</v>
      </c>
      <c r="E2093" s="70">
        <v>1360</v>
      </c>
      <c r="F2093" s="70">
        <v>1282</v>
      </c>
      <c r="G2093" s="70">
        <v>1132</v>
      </c>
      <c r="H2093" s="70">
        <v>1064</v>
      </c>
      <c r="I2093" s="70">
        <v>1035</v>
      </c>
      <c r="J2093" s="70">
        <v>1011</v>
      </c>
      <c r="K2093" s="69">
        <v>990</v>
      </c>
      <c r="L2093" s="69">
        <v>967</v>
      </c>
      <c r="M2093" s="265">
        <v>916.44161149728336</v>
      </c>
      <c r="N2093" s="70">
        <v>913.50849852083945</v>
      </c>
      <c r="O2093" s="70">
        <v>907.24603545479022</v>
      </c>
      <c r="P2093" s="70">
        <v>929.03853458283993</v>
      </c>
      <c r="Q2093" s="70">
        <v>976.6995169997773</v>
      </c>
      <c r="R2093" s="70">
        <v>1038.4171537599473</v>
      </c>
      <c r="S2093" s="70">
        <v>1096.8100223062445</v>
      </c>
      <c r="T2093" s="265">
        <v>1161.7735572153761</v>
      </c>
      <c r="U2093" s="70">
        <v>902.30687541905991</v>
      </c>
      <c r="V2093" s="70">
        <v>885.13278728872956</v>
      </c>
      <c r="W2093" s="70">
        <v>895.27973012574898</v>
      </c>
      <c r="X2093" s="70">
        <v>929.66754824692873</v>
      </c>
      <c r="Y2093" s="70">
        <v>976.29311527971345</v>
      </c>
      <c r="Z2093" s="70">
        <v>1018.5479004331596</v>
      </c>
      <c r="AA2093" s="70">
        <v>1065.6466147416832</v>
      </c>
      <c r="BJ2093" s="275"/>
    </row>
    <row r="2094" spans="1:62" x14ac:dyDescent="0.25">
      <c r="A2094" t="str">
        <f t="shared" si="42"/>
        <v>91. Bibliotheken, archieven, musea en overige culturele activiteiten</v>
      </c>
      <c r="B2094" s="275">
        <v>91</v>
      </c>
      <c r="C2094" s="5" t="s">
        <v>16</v>
      </c>
      <c r="D2094" s="70">
        <v>1376</v>
      </c>
      <c r="E2094" s="70">
        <v>1482</v>
      </c>
      <c r="F2094" s="70">
        <v>1511</v>
      </c>
      <c r="G2094" s="70">
        <v>1518</v>
      </c>
      <c r="H2094" s="70">
        <v>1522</v>
      </c>
      <c r="I2094" s="70">
        <v>1421</v>
      </c>
      <c r="J2094" s="70">
        <v>1369</v>
      </c>
      <c r="K2094" s="69">
        <v>1322</v>
      </c>
      <c r="L2094" s="69">
        <v>1133</v>
      </c>
      <c r="M2094" s="265">
        <v>1078.64656935208</v>
      </c>
      <c r="N2094" s="70">
        <v>1018.0070980010519</v>
      </c>
      <c r="O2094" s="70">
        <v>1012.267996286967</v>
      </c>
      <c r="P2094" s="70">
        <v>987.69795874771648</v>
      </c>
      <c r="Q2094" s="70">
        <v>991.60172914531927</v>
      </c>
      <c r="R2094" s="70">
        <v>939.47754959386702</v>
      </c>
      <c r="S2094" s="70">
        <v>936.98575743770289</v>
      </c>
      <c r="T2094" s="265">
        <v>931.92518715645974</v>
      </c>
      <c r="U2094" s="70">
        <v>1005.5240922652445</v>
      </c>
      <c r="V2094" s="70">
        <v>987.59493899305062</v>
      </c>
      <c r="W2094" s="70">
        <v>951.80762588116454</v>
      </c>
      <c r="X2094" s="70">
        <v>943.8521595707457</v>
      </c>
      <c r="Y2094" s="70">
        <v>883.27264270172111</v>
      </c>
      <c r="Z2094" s="70">
        <v>870.12778563713221</v>
      </c>
      <c r="AA2094" s="70">
        <v>854.81625461172723</v>
      </c>
      <c r="BJ2094" s="275"/>
    </row>
    <row r="2095" spans="1:62" x14ac:dyDescent="0.25">
      <c r="A2095" t="str">
        <f t="shared" si="42"/>
        <v>91. Bibliotheken, archieven, musea en overige culturele activiteiten</v>
      </c>
      <c r="B2095" s="275">
        <v>91</v>
      </c>
      <c r="C2095" s="5" t="s">
        <v>17</v>
      </c>
      <c r="D2095" s="70">
        <v>522</v>
      </c>
      <c r="E2095" s="70">
        <v>586</v>
      </c>
      <c r="F2095" s="70">
        <v>684</v>
      </c>
      <c r="G2095" s="70">
        <v>746</v>
      </c>
      <c r="H2095" s="70">
        <v>794</v>
      </c>
      <c r="I2095" s="70">
        <v>904</v>
      </c>
      <c r="J2095" s="70">
        <v>954</v>
      </c>
      <c r="K2095" s="69">
        <v>1002</v>
      </c>
      <c r="L2095" s="69">
        <v>932</v>
      </c>
      <c r="M2095" s="265">
        <v>921.91774612117979</v>
      </c>
      <c r="N2095" s="70">
        <v>876.42960065659076</v>
      </c>
      <c r="O2095" s="70">
        <v>815.79256079155778</v>
      </c>
      <c r="P2095" s="70">
        <v>755.85208521965603</v>
      </c>
      <c r="Q2095" s="70">
        <v>680.96823104864609</v>
      </c>
      <c r="R2095" s="70">
        <v>661.13539616160529</v>
      </c>
      <c r="S2095" s="70">
        <v>632.26887955407426</v>
      </c>
      <c r="T2095" s="265">
        <v>633.26783527258442</v>
      </c>
      <c r="U2095" s="70">
        <v>865.68264638337382</v>
      </c>
      <c r="V2095" s="70">
        <v>795.90840297347859</v>
      </c>
      <c r="W2095" s="70">
        <v>728.38641851846558</v>
      </c>
      <c r="X2095" s="70">
        <v>648.17690064772205</v>
      </c>
      <c r="Y2095" s="70">
        <v>621.58250487598741</v>
      </c>
      <c r="Z2095" s="70">
        <v>587.1537701897621</v>
      </c>
      <c r="AA2095" s="70">
        <v>580.87027432482535</v>
      </c>
      <c r="BJ2095" s="275"/>
    </row>
    <row r="2096" spans="1:62" x14ac:dyDescent="0.25">
      <c r="A2096" t="str">
        <f t="shared" si="42"/>
        <v>91. Bibliotheken, archieven, musea en overige culturele activiteiten</v>
      </c>
      <c r="B2096" s="275">
        <v>91</v>
      </c>
      <c r="C2096" s="5" t="s">
        <v>156</v>
      </c>
      <c r="D2096" s="70">
        <v>90</v>
      </c>
      <c r="E2096" s="70">
        <v>77</v>
      </c>
      <c r="F2096" s="70">
        <v>81</v>
      </c>
      <c r="G2096" s="70">
        <v>94</v>
      </c>
      <c r="H2096" s="70">
        <v>102</v>
      </c>
      <c r="I2096" s="70">
        <v>95</v>
      </c>
      <c r="J2096" s="70">
        <v>65</v>
      </c>
      <c r="K2096" s="69">
        <v>95</v>
      </c>
      <c r="L2096" s="69">
        <v>101</v>
      </c>
      <c r="M2096" s="265">
        <v>108.71109986144053</v>
      </c>
      <c r="N2096" s="70">
        <v>123.94589806691241</v>
      </c>
      <c r="O2096" s="70">
        <v>205.27246898306822</v>
      </c>
      <c r="P2096" s="70">
        <v>216.47491729290948</v>
      </c>
      <c r="Q2096" s="70">
        <v>226.24106940031882</v>
      </c>
      <c r="R2096" s="70">
        <v>217.01459489288504</v>
      </c>
      <c r="S2096" s="70">
        <v>214.57523270634815</v>
      </c>
      <c r="T2096" s="265">
        <v>258.03268332184797</v>
      </c>
      <c r="U2096" s="70">
        <v>122.42604878537283</v>
      </c>
      <c r="V2096" s="70">
        <v>200.26915029013281</v>
      </c>
      <c r="W2096" s="70">
        <v>208.60879104440286</v>
      </c>
      <c r="X2096" s="70">
        <v>215.34666152825133</v>
      </c>
      <c r="Y2096" s="70">
        <v>204.03154372208886</v>
      </c>
      <c r="Z2096" s="70">
        <v>199.2643651253799</v>
      </c>
      <c r="AA2096" s="70">
        <v>236.68265968603407</v>
      </c>
      <c r="BJ2096" s="275"/>
    </row>
    <row r="2097" spans="1:62" x14ac:dyDescent="0.25">
      <c r="A2097" t="str">
        <f t="shared" si="42"/>
        <v>91. Bibliotheken, archieven, musea en overige culturele activiteiten</v>
      </c>
      <c r="B2097" s="275">
        <v>91</v>
      </c>
      <c r="C2097" s="5" t="s">
        <v>6</v>
      </c>
      <c r="D2097" s="70">
        <v>1988</v>
      </c>
      <c r="E2097" s="70">
        <v>2145</v>
      </c>
      <c r="F2097" s="70">
        <v>2276</v>
      </c>
      <c r="G2097" s="70">
        <v>2358</v>
      </c>
      <c r="H2097" s="70">
        <v>2418</v>
      </c>
      <c r="I2097" s="70">
        <v>2420</v>
      </c>
      <c r="J2097" s="70">
        <v>2388</v>
      </c>
      <c r="K2097" s="69">
        <v>2419</v>
      </c>
      <c r="L2097" s="69">
        <v>2166</v>
      </c>
      <c r="M2097" s="265">
        <v>2109.2754153347005</v>
      </c>
      <c r="N2097" s="70">
        <v>2018.382596724555</v>
      </c>
      <c r="O2097" s="70">
        <v>2033.3330260615928</v>
      </c>
      <c r="P2097" s="70">
        <v>1960.024961260282</v>
      </c>
      <c r="Q2097" s="70">
        <v>1898.8110295942843</v>
      </c>
      <c r="R2097" s="70">
        <v>1817.6275406483574</v>
      </c>
      <c r="S2097" s="70">
        <v>1783.8298696981253</v>
      </c>
      <c r="T2097" s="265">
        <v>1823.2257057508921</v>
      </c>
      <c r="U2097" s="70">
        <v>1993.6327874339911</v>
      </c>
      <c r="V2097" s="70">
        <v>1983.772492256662</v>
      </c>
      <c r="W2097" s="70">
        <v>1888.8028354440328</v>
      </c>
      <c r="X2097" s="70">
        <v>1807.3757217467191</v>
      </c>
      <c r="Y2097" s="70">
        <v>1708.8866912997973</v>
      </c>
      <c r="Z2097" s="70">
        <v>1656.5459209522744</v>
      </c>
      <c r="AA2097" s="70">
        <v>1672.3691886225865</v>
      </c>
      <c r="BJ2097" s="275"/>
    </row>
    <row r="2098" spans="1:62" x14ac:dyDescent="0.25">
      <c r="A2098" t="str">
        <f t="shared" si="42"/>
        <v>91. Bibliotheken, archieven, musea en overige culturele activiteiten</v>
      </c>
      <c r="B2098" s="275">
        <v>91</v>
      </c>
      <c r="C2098" s="5" t="s">
        <v>157</v>
      </c>
      <c r="D2098" s="267">
        <v>1.0021688697898457</v>
      </c>
      <c r="E2098" s="266"/>
      <c r="F2098" s="266"/>
      <c r="G2098" s="266"/>
      <c r="H2098" s="266"/>
      <c r="I2098" s="266"/>
      <c r="J2098" s="266"/>
      <c r="K2098" s="334"/>
      <c r="L2098" s="334"/>
      <c r="M2098" s="269"/>
      <c r="N2098" s="266"/>
      <c r="O2098" s="266"/>
      <c r="P2098" s="266"/>
      <c r="Q2098" s="266"/>
      <c r="R2098" s="266"/>
      <c r="S2098" s="266"/>
      <c r="T2098" s="269"/>
      <c r="U2098" s="266"/>
      <c r="V2098" s="266"/>
      <c r="W2098" s="266"/>
      <c r="X2098" s="266"/>
      <c r="Y2098" s="266"/>
      <c r="Z2098" s="266"/>
      <c r="AA2098" s="266"/>
      <c r="BJ2098" s="275"/>
    </row>
    <row r="2099" spans="1:62" x14ac:dyDescent="0.25">
      <c r="A2099" t="str">
        <f t="shared" si="42"/>
        <v>91. Bibliotheken, archieven, musea en overige culturele activiteiten</v>
      </c>
      <c r="B2099" s="275">
        <v>91</v>
      </c>
      <c r="C2099" s="5" t="s">
        <v>158</v>
      </c>
      <c r="D2099" s="266"/>
      <c r="E2099" s="267">
        <v>-8.2574502138333949E-3</v>
      </c>
      <c r="F2099" s="267">
        <v>4.0006588315166791E-4</v>
      </c>
      <c r="G2099" s="267">
        <v>-6.8433945200579993E-3</v>
      </c>
      <c r="H2099" s="267">
        <v>2.968180858324343E-3</v>
      </c>
      <c r="I2099" s="267">
        <v>-1.005819071285674E-2</v>
      </c>
      <c r="J2099" s="267">
        <v>1.257868776848603E-2</v>
      </c>
      <c r="K2099" s="333">
        <v>-1.1018337248417276E-2</v>
      </c>
      <c r="L2099" s="333">
        <v>1.2373053854521476E-2</v>
      </c>
      <c r="M2099" s="268">
        <v>-2.458492406569146E-3</v>
      </c>
      <c r="N2099" s="267">
        <v>-1.0736332063681076E-3</v>
      </c>
      <c r="O2099" s="267">
        <v>-1.0736332063677745E-3</v>
      </c>
      <c r="P2099" s="267">
        <v>-1.0736332063678855E-3</v>
      </c>
      <c r="Q2099" s="267">
        <v>-1.0736332063678855E-3</v>
      </c>
      <c r="R2099" s="267">
        <v>-1.0736332063678855E-3</v>
      </c>
      <c r="S2099" s="267">
        <v>-1.0736332063678855E-3</v>
      </c>
      <c r="T2099" s="268">
        <v>-1.0736332063679965E-3</v>
      </c>
      <c r="U2099" s="267">
        <v>5.0839290117138392E-3</v>
      </c>
      <c r="V2099" s="267">
        <v>5.0839290117138947E-3</v>
      </c>
      <c r="W2099" s="267">
        <v>5.0839290117138947E-3</v>
      </c>
      <c r="X2099" s="267">
        <v>5.0839290117138392E-3</v>
      </c>
      <c r="Y2099" s="267">
        <v>5.0839290117139502E-3</v>
      </c>
      <c r="Z2099" s="267">
        <v>5.0839290117138392E-3</v>
      </c>
      <c r="AA2099" s="267">
        <v>5.0839290117139502E-3</v>
      </c>
      <c r="BJ2099" s="275"/>
    </row>
    <row r="2100" spans="1:62" x14ac:dyDescent="0.25">
      <c r="A2100" t="str">
        <f t="shared" si="42"/>
        <v>91. Bibliotheken, archieven, musea en overige culturele activiteiten</v>
      </c>
      <c r="B2100" s="275">
        <v>91</v>
      </c>
      <c r="C2100" s="5" t="s">
        <v>159</v>
      </c>
      <c r="D2100" s="270"/>
      <c r="E2100" s="70">
        <v>5.4877865521354874</v>
      </c>
      <c r="F2100" s="70">
        <v>6.9463083511392103</v>
      </c>
      <c r="G2100" s="70">
        <v>6.8738737471071136</v>
      </c>
      <c r="H2100" s="70">
        <v>4.880392650623655</v>
      </c>
      <c r="I2100" s="70">
        <v>5.4733806281433006</v>
      </c>
      <c r="J2100" s="70">
        <v>9.1885229409903193</v>
      </c>
      <c r="K2100" s="69">
        <v>4.0992745918941118</v>
      </c>
      <c r="L2100" s="69">
        <v>6.3594344077676173</v>
      </c>
      <c r="M2100" s="265">
        <v>3.458861384121001</v>
      </c>
      <c r="N2100" s="70">
        <v>6.7337273864835634</v>
      </c>
      <c r="O2100" s="70">
        <v>6.9549001530268342</v>
      </c>
      <c r="P2100" s="70">
        <v>6.3364398838467029</v>
      </c>
      <c r="Q2100" s="70">
        <v>6.333216842365049</v>
      </c>
      <c r="R2100" s="70">
        <v>6.2309727861318986</v>
      </c>
      <c r="S2100" s="70">
        <v>6.0961663398142694</v>
      </c>
      <c r="T2100" s="265">
        <v>5.8288966347538134</v>
      </c>
      <c r="U2100" s="70">
        <v>6.7935454900375252</v>
      </c>
      <c r="V2100" s="70">
        <v>6.9306430489675126</v>
      </c>
      <c r="W2100" s="70">
        <v>6.2369121357745509</v>
      </c>
      <c r="X2100" s="70">
        <v>6.157300361593558</v>
      </c>
      <c r="Y2100" s="70">
        <v>5.9836131869255178</v>
      </c>
      <c r="Z2100" s="70">
        <v>5.7823734845258787</v>
      </c>
      <c r="AA2100" s="70">
        <v>5.4610651706665498</v>
      </c>
      <c r="BJ2100" s="275"/>
    </row>
    <row r="2101" spans="1:62" x14ac:dyDescent="0.25">
      <c r="A2101" t="str">
        <f t="shared" si="42"/>
        <v>91. Bibliotheken, archieven, musea en overige culturele activiteiten</v>
      </c>
      <c r="B2101" s="275">
        <v>91</v>
      </c>
      <c r="C2101" s="5" t="s">
        <v>160</v>
      </c>
      <c r="D2101" s="270"/>
      <c r="E2101" s="70">
        <v>50.779188895852322</v>
      </c>
      <c r="F2101" s="70">
        <v>51.763241219091746</v>
      </c>
      <c r="G2101" s="70">
        <v>54.995189567352895</v>
      </c>
      <c r="H2101" s="70">
        <v>65.878224878296407</v>
      </c>
      <c r="I2101" s="70">
        <v>56.115195110557494</v>
      </c>
      <c r="J2101" s="70">
        <v>59.258011929416526</v>
      </c>
      <c r="K2101" s="69">
        <v>52.331548598367299</v>
      </c>
      <c r="L2101" s="69">
        <v>53.583135390739955</v>
      </c>
      <c r="M2101" s="265">
        <v>63.147858204889026</v>
      </c>
      <c r="N2101" s="70">
        <v>64.925673873869243</v>
      </c>
      <c r="O2101" s="70">
        <v>67.058191287507654</v>
      </c>
      <c r="P2101" s="70">
        <v>61.09508238272268</v>
      </c>
      <c r="Q2101" s="70">
        <v>61.064006259780754</v>
      </c>
      <c r="R2101" s="70">
        <v>60.078183123569453</v>
      </c>
      <c r="S2101" s="70">
        <v>58.778397898037134</v>
      </c>
      <c r="T2101" s="265">
        <v>56.201420139485158</v>
      </c>
      <c r="U2101" s="70">
        <v>66.104720178130222</v>
      </c>
      <c r="V2101" s="70">
        <v>67.438750513757171</v>
      </c>
      <c r="W2101" s="70">
        <v>60.688389018012444</v>
      </c>
      <c r="X2101" s="70">
        <v>59.913725175275729</v>
      </c>
      <c r="Y2101" s="70">
        <v>58.223658906226994</v>
      </c>
      <c r="Z2101" s="70">
        <v>56.265492255931264</v>
      </c>
      <c r="AA2101" s="70">
        <v>53.138995758671413</v>
      </c>
      <c r="BJ2101" s="275"/>
    </row>
    <row r="2102" spans="1:62" x14ac:dyDescent="0.25">
      <c r="A2102" t="str">
        <f t="shared" si="42"/>
        <v>91. Bibliotheken, archieven, musea en overige culturele activiteiten</v>
      </c>
      <c r="B2102" s="275">
        <v>91</v>
      </c>
      <c r="C2102" s="5" t="s">
        <v>161</v>
      </c>
      <c r="D2102" s="270"/>
      <c r="E2102" s="70">
        <v>110.849880794716</v>
      </c>
      <c r="F2102" s="70">
        <v>112.0279950271532</v>
      </c>
      <c r="G2102" s="70">
        <v>102.01033624101528</v>
      </c>
      <c r="H2102" s="70">
        <v>119.91349679749139</v>
      </c>
      <c r="I2102" s="70">
        <v>106.39476455545523</v>
      </c>
      <c r="J2102" s="70">
        <v>128.83817992078531</v>
      </c>
      <c r="K2102" s="69">
        <v>106.71514925737105</v>
      </c>
      <c r="L2102" s="69">
        <v>126.89938441589948</v>
      </c>
      <c r="M2102" s="265">
        <v>122.68511808531395</v>
      </c>
      <c r="N2102" s="70">
        <v>132.35530237055801</v>
      </c>
      <c r="O2102" s="70">
        <v>136.70258088538597</v>
      </c>
      <c r="P2102" s="70">
        <v>124.54638696286069</v>
      </c>
      <c r="Q2102" s="70">
        <v>124.48303622034129</v>
      </c>
      <c r="R2102" s="70">
        <v>122.47337022086906</v>
      </c>
      <c r="S2102" s="70">
        <v>119.82367163050365</v>
      </c>
      <c r="T2102" s="265">
        <v>114.57033115539424</v>
      </c>
      <c r="U2102" s="70">
        <v>136.15690026747424</v>
      </c>
      <c r="V2102" s="70">
        <v>138.90462289412315</v>
      </c>
      <c r="W2102" s="70">
        <v>125.0008003763238</v>
      </c>
      <c r="X2102" s="70">
        <v>123.40521344558573</v>
      </c>
      <c r="Y2102" s="70">
        <v>119.92415817721444</v>
      </c>
      <c r="Z2102" s="70">
        <v>115.89089246497838</v>
      </c>
      <c r="AA2102" s="70">
        <v>109.45119994957386</v>
      </c>
      <c r="BJ2102" s="275"/>
    </row>
    <row r="2103" spans="1:62" x14ac:dyDescent="0.25">
      <c r="A2103" t="str">
        <f t="shared" si="42"/>
        <v>91. Bibliotheken, archieven, musea en overige culturele activiteiten</v>
      </c>
      <c r="B2103" s="275">
        <v>91</v>
      </c>
      <c r="C2103" s="5" t="s">
        <v>162</v>
      </c>
      <c r="D2103" s="270"/>
      <c r="E2103" s="70">
        <v>100.77630684949827</v>
      </c>
      <c r="F2103" s="70">
        <v>107.8494019495168</v>
      </c>
      <c r="G2103" s="70">
        <v>100.66093898649152</v>
      </c>
      <c r="H2103" s="70">
        <v>111.04532616687879</v>
      </c>
      <c r="I2103" s="70">
        <v>101.50176226634215</v>
      </c>
      <c r="J2103" s="70">
        <v>125.01143147356144</v>
      </c>
      <c r="K2103" s="69">
        <v>109.40976983495277</v>
      </c>
      <c r="L2103" s="69">
        <v>133.58450673627792</v>
      </c>
      <c r="M2103" s="265">
        <v>131.68617318395218</v>
      </c>
      <c r="N2103" s="70">
        <v>131.62082919481969</v>
      </c>
      <c r="O2103" s="70">
        <v>131.06587953434098</v>
      </c>
      <c r="P2103" s="70">
        <v>133.89773607476039</v>
      </c>
      <c r="Q2103" s="70">
        <v>132.85294208327642</v>
      </c>
      <c r="R2103" s="70">
        <v>127.50572850785056</v>
      </c>
      <c r="S2103" s="70">
        <v>128.3828599649465</v>
      </c>
      <c r="T2103" s="265">
        <v>125.90532732613086</v>
      </c>
      <c r="U2103" s="70">
        <v>136.76348724323623</v>
      </c>
      <c r="V2103" s="70">
        <v>134.51690439090802</v>
      </c>
      <c r="W2103" s="70">
        <v>135.73821284144634</v>
      </c>
      <c r="X2103" s="70">
        <v>133.02759632512249</v>
      </c>
      <c r="Y2103" s="70">
        <v>126.10779699373988</v>
      </c>
      <c r="Z2103" s="70">
        <v>125.41831530886293</v>
      </c>
      <c r="AA2103" s="70">
        <v>121.4897665833891</v>
      </c>
      <c r="BJ2103" s="275"/>
    </row>
    <row r="2104" spans="1:62" x14ac:dyDescent="0.25">
      <c r="A2104" t="str">
        <f t="shared" si="42"/>
        <v>91. Bibliotheken, archieven, musea en overige culturele activiteiten</v>
      </c>
      <c r="B2104" s="275">
        <v>91</v>
      </c>
      <c r="C2104" s="5" t="s">
        <v>163</v>
      </c>
      <c r="D2104" s="270"/>
      <c r="E2104" s="70">
        <v>91.150634197405211</v>
      </c>
      <c r="F2104" s="70">
        <v>99.910448745788003</v>
      </c>
      <c r="G2104" s="70">
        <v>98.299258362852981</v>
      </c>
      <c r="H2104" s="70">
        <v>109.51979017535999</v>
      </c>
      <c r="I2104" s="70">
        <v>98.419211641625665</v>
      </c>
      <c r="J2104" s="70">
        <v>120.91725374241857</v>
      </c>
      <c r="K2104" s="69">
        <v>98.089698424635642</v>
      </c>
      <c r="L2104" s="69">
        <v>119.19286061546471</v>
      </c>
      <c r="M2104" s="265">
        <v>103.8609164925204</v>
      </c>
      <c r="N2104" s="70">
        <v>107.74952679554646</v>
      </c>
      <c r="O2104" s="70">
        <v>113.83665175636997</v>
      </c>
      <c r="P2104" s="70">
        <v>114.41745143086591</v>
      </c>
      <c r="Q2104" s="70">
        <v>118.11922439409649</v>
      </c>
      <c r="R2104" s="70">
        <v>128.17286083254817</v>
      </c>
      <c r="S2104" s="70">
        <v>126.9835143196271</v>
      </c>
      <c r="T2104" s="265">
        <v>126.44811685564504</v>
      </c>
      <c r="U2104" s="70">
        <v>112.9623700034327</v>
      </c>
      <c r="V2104" s="70">
        <v>117.88056589790904</v>
      </c>
      <c r="W2104" s="70">
        <v>117.02914795416061</v>
      </c>
      <c r="X2104" s="70">
        <v>119.33395500117646</v>
      </c>
      <c r="Y2104" s="70">
        <v>127.90313818897091</v>
      </c>
      <c r="Z2104" s="70">
        <v>125.16247406253272</v>
      </c>
      <c r="AA2104" s="70">
        <v>123.10645842815694</v>
      </c>
      <c r="BJ2104" s="275"/>
    </row>
    <row r="2105" spans="1:62" x14ac:dyDescent="0.25">
      <c r="A2105" t="str">
        <f t="shared" si="42"/>
        <v>91. Bibliotheken, archieven, musea en overige culturele activiteiten</v>
      </c>
      <c r="B2105" s="275">
        <v>91</v>
      </c>
      <c r="C2105" s="5" t="s">
        <v>164</v>
      </c>
      <c r="D2105" s="270"/>
      <c r="E2105" s="70">
        <v>77.321483022850813</v>
      </c>
      <c r="F2105" s="70">
        <v>82.757652137085003</v>
      </c>
      <c r="G2105" s="70">
        <v>76.77047440511393</v>
      </c>
      <c r="H2105" s="70">
        <v>90.525014316294914</v>
      </c>
      <c r="I2105" s="70">
        <v>84.356125725169647</v>
      </c>
      <c r="J2105" s="70">
        <v>109.11683489855928</v>
      </c>
      <c r="K2105" s="69">
        <v>89.028846756103093</v>
      </c>
      <c r="L2105" s="69">
        <v>115.36874271331818</v>
      </c>
      <c r="M2105" s="265">
        <v>102.66469382733332</v>
      </c>
      <c r="N2105" s="70">
        <v>108.21071820583275</v>
      </c>
      <c r="O2105" s="70">
        <v>108.53341073854575</v>
      </c>
      <c r="P2105" s="70">
        <v>110.53994061042494</v>
      </c>
      <c r="Q2105" s="70">
        <v>110.30848464186106</v>
      </c>
      <c r="R2105" s="70">
        <v>106.43217621916644</v>
      </c>
      <c r="S2105" s="70">
        <v>109.21564308117426</v>
      </c>
      <c r="T2105" s="265">
        <v>115.38559377036134</v>
      </c>
      <c r="U2105" s="70">
        <v>114.38063177012404</v>
      </c>
      <c r="V2105" s="70">
        <v>113.31498283524674</v>
      </c>
      <c r="W2105" s="70">
        <v>113.9947335027278</v>
      </c>
      <c r="X2105" s="70">
        <v>112.36114439844235</v>
      </c>
      <c r="Y2105" s="70">
        <v>107.08332607549912</v>
      </c>
      <c r="Z2105" s="70">
        <v>108.53640482385177</v>
      </c>
      <c r="AA2105" s="70">
        <v>113.26190147012147</v>
      </c>
      <c r="BJ2105" s="275"/>
    </row>
    <row r="2106" spans="1:62" x14ac:dyDescent="0.25">
      <c r="A2106" t="str">
        <f t="shared" si="42"/>
        <v>91. Bibliotheken, archieven, musea en overige culturele activiteiten</v>
      </c>
      <c r="B2106" s="275">
        <v>91</v>
      </c>
      <c r="C2106" s="5" t="s">
        <v>165</v>
      </c>
      <c r="D2106" s="270"/>
      <c r="E2106" s="70">
        <v>69.588193483544543</v>
      </c>
      <c r="F2106" s="70">
        <v>77.31392744433704</v>
      </c>
      <c r="G2106" s="70">
        <v>67.691419399812688</v>
      </c>
      <c r="H2106" s="70">
        <v>75.712130705559019</v>
      </c>
      <c r="I2106" s="70">
        <v>63.997306677089789</v>
      </c>
      <c r="J2106" s="70">
        <v>85.773720853705854</v>
      </c>
      <c r="K2106" s="69">
        <v>60.598572318635235</v>
      </c>
      <c r="L2106" s="69">
        <v>84.235079238470789</v>
      </c>
      <c r="M2106" s="265">
        <v>71.510669140661477</v>
      </c>
      <c r="N2106" s="70">
        <v>77.425482965003283</v>
      </c>
      <c r="O2106" s="70">
        <v>81.752214034475003</v>
      </c>
      <c r="P2106" s="70">
        <v>86.569397362655991</v>
      </c>
      <c r="Q2106" s="70">
        <v>91.916959622050669</v>
      </c>
      <c r="R2106" s="70">
        <v>96.042258265788362</v>
      </c>
      <c r="S2106" s="70">
        <v>99.932406801198496</v>
      </c>
      <c r="T2106" s="265">
        <v>100.23041278420473</v>
      </c>
      <c r="U2106" s="70">
        <v>83.136002758220158</v>
      </c>
      <c r="V2106" s="70">
        <v>86.70545351333665</v>
      </c>
      <c r="W2106" s="70">
        <v>90.688654774917467</v>
      </c>
      <c r="X2106" s="70">
        <v>95.109936292588444</v>
      </c>
      <c r="Y2106" s="70">
        <v>98.159938583739049</v>
      </c>
      <c r="Z2106" s="70">
        <v>100.88345252279633</v>
      </c>
      <c r="AA2106" s="70">
        <v>99.943552628348158</v>
      </c>
      <c r="BJ2106" s="275"/>
    </row>
    <row r="2107" spans="1:62" x14ac:dyDescent="0.25">
      <c r="A2107" t="str">
        <f t="shared" si="42"/>
        <v>91. Bibliotheken, archieven, musea en overige culturele activiteiten</v>
      </c>
      <c r="B2107" s="275">
        <v>91</v>
      </c>
      <c r="C2107" s="5" t="s">
        <v>166</v>
      </c>
      <c r="D2107" s="266"/>
      <c r="E2107" s="70">
        <v>81.152116693140286</v>
      </c>
      <c r="F2107" s="70">
        <v>91.750220951806043</v>
      </c>
      <c r="G2107" s="70">
        <v>77.201959689714144</v>
      </c>
      <c r="H2107" s="70">
        <v>79.275672414722266</v>
      </c>
      <c r="I2107" s="70">
        <v>60.65347019708355</v>
      </c>
      <c r="J2107" s="70">
        <v>82.429490331555812</v>
      </c>
      <c r="K2107" s="69">
        <v>56.661489568010204</v>
      </c>
      <c r="L2107" s="69">
        <v>78.64202187275022</v>
      </c>
      <c r="M2107" s="265">
        <v>62.472879766484418</v>
      </c>
      <c r="N2107" s="70">
        <v>60.475705790586176</v>
      </c>
      <c r="O2107" s="70">
        <v>60.282150549108337</v>
      </c>
      <c r="P2107" s="70">
        <v>59.868892498452894</v>
      </c>
      <c r="Q2107" s="70">
        <v>61.306972949160858</v>
      </c>
      <c r="R2107" s="70">
        <v>64.452106817130755</v>
      </c>
      <c r="S2107" s="70">
        <v>68.52483506950712</v>
      </c>
      <c r="T2107" s="265">
        <v>72.3781628693051</v>
      </c>
      <c r="U2107" s="70">
        <v>66.11875203261998</v>
      </c>
      <c r="V2107" s="70">
        <v>65.098969541212114</v>
      </c>
      <c r="W2107" s="70">
        <v>63.859906124372664</v>
      </c>
      <c r="X2107" s="70">
        <v>64.591980256442994</v>
      </c>
      <c r="Y2107" s="70">
        <v>67.072967141774924</v>
      </c>
      <c r="Z2107" s="70">
        <v>70.436874090504773</v>
      </c>
      <c r="AA2107" s="70">
        <v>73.485441098704982</v>
      </c>
      <c r="BJ2107" s="275"/>
    </row>
    <row r="2108" spans="1:62" x14ac:dyDescent="0.25">
      <c r="A2108" t="str">
        <f t="shared" si="42"/>
        <v>91. Bibliotheken, archieven, musea en overige culturele activiteiten</v>
      </c>
      <c r="B2108" s="275">
        <v>91</v>
      </c>
      <c r="C2108" s="5" t="s">
        <v>167</v>
      </c>
      <c r="D2108" s="266"/>
      <c r="E2108" s="70">
        <v>91.894804284545316</v>
      </c>
      <c r="F2108" s="70">
        <v>111.80434870289477</v>
      </c>
      <c r="G2108" s="70">
        <v>103.04728442796612</v>
      </c>
      <c r="H2108" s="70">
        <v>118.41864234539867</v>
      </c>
      <c r="I2108" s="70">
        <v>98.904543397316388</v>
      </c>
      <c r="J2108" s="70">
        <v>124.50823702079661</v>
      </c>
      <c r="K2108" s="69">
        <v>87.647661831008264</v>
      </c>
      <c r="L2108" s="69">
        <v>115.56199386685999</v>
      </c>
      <c r="M2108" s="265">
        <v>82.236507897948599</v>
      </c>
      <c r="N2108" s="70">
        <v>79.785147958622431</v>
      </c>
      <c r="O2108" s="70">
        <v>75.299777744373088</v>
      </c>
      <c r="P2108" s="70">
        <v>74.875268834394348</v>
      </c>
      <c r="Q2108" s="70">
        <v>73.057876431620983</v>
      </c>
      <c r="R2108" s="70">
        <v>73.346629863578144</v>
      </c>
      <c r="S2108" s="70">
        <v>69.491117320454322</v>
      </c>
      <c r="T2108" s="265">
        <v>69.306804857493233</v>
      </c>
      <c r="U2108" s="70">
        <v>86.426981320728515</v>
      </c>
      <c r="V2108" s="70">
        <v>80.568014036286669</v>
      </c>
      <c r="W2108" s="70">
        <v>79.131433566853417</v>
      </c>
      <c r="X2108" s="70">
        <v>76.263961004735137</v>
      </c>
      <c r="Y2108" s="70">
        <v>75.626526132419968</v>
      </c>
      <c r="Z2108" s="70">
        <v>70.772568476945253</v>
      </c>
      <c r="AA2108" s="70">
        <v>69.719331626002344</v>
      </c>
      <c r="BJ2108" s="275"/>
    </row>
    <row r="2109" spans="1:62" x14ac:dyDescent="0.25">
      <c r="A2109" t="str">
        <f t="shared" si="42"/>
        <v>91. Bibliotheken, archieven, musea en overige culturele activiteiten</v>
      </c>
      <c r="B2109" s="275">
        <v>91</v>
      </c>
      <c r="C2109" s="5" t="s">
        <v>168</v>
      </c>
      <c r="D2109" s="266"/>
      <c r="E2109" s="70">
        <v>92.567114790837067</v>
      </c>
      <c r="F2109" s="70">
        <v>108.98964402561202</v>
      </c>
      <c r="G2109" s="70">
        <v>122.26205416529439</v>
      </c>
      <c r="H2109" s="70">
        <v>140.6637223774627</v>
      </c>
      <c r="I2109" s="70">
        <v>139.37153224286479</v>
      </c>
      <c r="J2109" s="70">
        <v>179.14366906344341</v>
      </c>
      <c r="K2109" s="69">
        <v>166.54049597295057</v>
      </c>
      <c r="L2109" s="69">
        <v>198.35806588189146</v>
      </c>
      <c r="M2109" s="265">
        <v>170.67771485464641</v>
      </c>
      <c r="N2109" s="70">
        <v>170.10807197201774</v>
      </c>
      <c r="O2109" s="70">
        <v>161.7148061355376</v>
      </c>
      <c r="P2109" s="70">
        <v>150.52633516301395</v>
      </c>
      <c r="Q2109" s="70">
        <v>139.46639106765232</v>
      </c>
      <c r="R2109" s="70">
        <v>125.64916267774575</v>
      </c>
      <c r="S2109" s="70">
        <v>121.98969813379018</v>
      </c>
      <c r="T2109" s="265">
        <v>116.66337970102845</v>
      </c>
      <c r="U2109" s="70">
        <v>175.78483785371276</v>
      </c>
      <c r="V2109" s="70">
        <v>165.06232173913719</v>
      </c>
      <c r="W2109" s="70">
        <v>151.75825625631293</v>
      </c>
      <c r="X2109" s="70">
        <v>138.88363578293149</v>
      </c>
      <c r="Y2109" s="70">
        <v>123.58984503798172</v>
      </c>
      <c r="Z2109" s="70">
        <v>118.519011367385</v>
      </c>
      <c r="AA2109" s="70">
        <v>111.95438066167446</v>
      </c>
      <c r="BJ2109" s="275"/>
    </row>
    <row r="2110" spans="1:62" x14ac:dyDescent="0.25">
      <c r="A2110" t="str">
        <f t="shared" si="42"/>
        <v>91. Bibliotheken, archieven, musea en overige culturele activiteiten</v>
      </c>
      <c r="B2110" s="275">
        <v>91</v>
      </c>
      <c r="C2110" s="5" t="s">
        <v>169</v>
      </c>
      <c r="D2110" s="266"/>
      <c r="E2110" s="70">
        <v>23.193421348406975</v>
      </c>
      <c r="F2110" s="70">
        <v>20.509889226438261</v>
      </c>
      <c r="G2110" s="70">
        <v>20.988617724762083</v>
      </c>
      <c r="H2110" s="70">
        <v>25.279449395785665</v>
      </c>
      <c r="I2110" s="70">
        <v>26.102201997294188</v>
      </c>
      <c r="J2110" s="70">
        <v>26.46137786497215</v>
      </c>
      <c r="K2110" s="69">
        <v>16.571346649934863</v>
      </c>
      <c r="L2110" s="69">
        <v>26.441842643145517</v>
      </c>
      <c r="M2110" s="265">
        <v>26.613867585079294</v>
      </c>
      <c r="N2110" s="70">
        <v>28.796320029586397</v>
      </c>
      <c r="O2110" s="70">
        <v>32.831842853567586</v>
      </c>
      <c r="P2110" s="70">
        <v>54.37431612442392</v>
      </c>
      <c r="Q2110" s="70">
        <v>57.341715838494054</v>
      </c>
      <c r="R2110" s="70">
        <v>59.928657207876064</v>
      </c>
      <c r="S2110" s="70">
        <v>57.48467022771009</v>
      </c>
      <c r="T2110" s="265">
        <v>56.838511240439033</v>
      </c>
      <c r="U2110" s="70">
        <v>29.465715390779337</v>
      </c>
      <c r="V2110" s="70">
        <v>33.183098271706342</v>
      </c>
      <c r="W2110" s="70">
        <v>54.282164300826466</v>
      </c>
      <c r="X2110" s="70">
        <v>56.542591076379907</v>
      </c>
      <c r="Y2110" s="70">
        <v>58.368864329709709</v>
      </c>
      <c r="Z2110" s="70">
        <v>55.30194622001828</v>
      </c>
      <c r="AA2110" s="70">
        <v>54.009821239895047</v>
      </c>
      <c r="BJ2110" s="275"/>
    </row>
    <row r="2111" spans="1:62" x14ac:dyDescent="0.25">
      <c r="A2111" t="str">
        <f t="shared" si="42"/>
        <v>91. Bibliotheken, archieven, musea en overige culturele activiteiten</v>
      </c>
      <c r="B2111" s="275">
        <v>91</v>
      </c>
      <c r="C2111" s="5" t="s">
        <v>26</v>
      </c>
      <c r="D2111" s="270"/>
      <c r="E2111" s="70">
        <v>207.65534042378937</v>
      </c>
      <c r="F2111" s="70">
        <v>241.30388195494504</v>
      </c>
      <c r="G2111" s="70">
        <v>246.29795631802261</v>
      </c>
      <c r="H2111" s="70">
        <v>284.36181411864703</v>
      </c>
      <c r="I2111" s="70">
        <v>264.37827763747538</v>
      </c>
      <c r="J2111" s="70">
        <v>330.11328394921213</v>
      </c>
      <c r="K2111" s="69">
        <v>270.75950445389367</v>
      </c>
      <c r="L2111" s="69">
        <v>340.36190239189693</v>
      </c>
      <c r="M2111" s="265">
        <v>279.52809033767431</v>
      </c>
      <c r="N2111" s="70">
        <v>278.68953996022657</v>
      </c>
      <c r="O2111" s="70">
        <v>269.84642673347827</v>
      </c>
      <c r="P2111" s="70">
        <v>279.7759201218322</v>
      </c>
      <c r="Q2111" s="70">
        <v>269.86598333776737</v>
      </c>
      <c r="R2111" s="70">
        <v>258.92444974919999</v>
      </c>
      <c r="S2111" s="70">
        <v>248.96548568195462</v>
      </c>
      <c r="T2111" s="265">
        <v>242.80869579896071</v>
      </c>
      <c r="U2111" s="70">
        <v>291.67753456522064</v>
      </c>
      <c r="V2111" s="70">
        <v>278.81343404713022</v>
      </c>
      <c r="W2111" s="70">
        <v>285.17185412399283</v>
      </c>
      <c r="X2111" s="70">
        <v>271.69018786404655</v>
      </c>
      <c r="Y2111" s="70">
        <v>257.58523550011137</v>
      </c>
      <c r="Z2111" s="70">
        <v>244.59352606434857</v>
      </c>
      <c r="AA2111" s="70">
        <v>235.68353352757185</v>
      </c>
      <c r="BJ2111" s="275"/>
    </row>
    <row r="2112" spans="1:62" x14ac:dyDescent="0.25">
      <c r="A2112" t="str">
        <f t="shared" si="42"/>
        <v>91. Bibliotheken, archieven, musea en overige culturele activiteiten</v>
      </c>
      <c r="B2112" s="275">
        <v>91</v>
      </c>
      <c r="C2112" s="5" t="s">
        <v>19</v>
      </c>
      <c r="D2112" s="270"/>
      <c r="E2112" s="70">
        <v>794.76093091293239</v>
      </c>
      <c r="F2112" s="70">
        <v>871.62307778086222</v>
      </c>
      <c r="G2112" s="70">
        <v>830.80140671748302</v>
      </c>
      <c r="H2112" s="70">
        <v>941.11186222387357</v>
      </c>
      <c r="I2112" s="70">
        <v>841.28949443894203</v>
      </c>
      <c r="J2112" s="70">
        <v>1050.6467300402053</v>
      </c>
      <c r="K2112" s="69">
        <v>847.69385380386302</v>
      </c>
      <c r="L2112" s="69">
        <v>1058.2270677825859</v>
      </c>
      <c r="M2112" s="265">
        <v>941.01526042295006</v>
      </c>
      <c r="N2112" s="70">
        <v>968.18650654292571</v>
      </c>
      <c r="O2112" s="70">
        <v>976.03240567223861</v>
      </c>
      <c r="P2112" s="70">
        <v>977.04724732842237</v>
      </c>
      <c r="Q2112" s="70">
        <v>976.25082635069998</v>
      </c>
      <c r="R2112" s="70">
        <v>970.31210652225468</v>
      </c>
      <c r="S2112" s="70">
        <v>966.70298078676319</v>
      </c>
      <c r="T2112" s="265">
        <v>959.75695733424118</v>
      </c>
      <c r="U2112" s="70">
        <v>1014.0939443084957</v>
      </c>
      <c r="V2112" s="70">
        <v>1009.6043266825905</v>
      </c>
      <c r="W2112" s="70">
        <v>998.40861085172844</v>
      </c>
      <c r="X2112" s="70">
        <v>985.59103912027433</v>
      </c>
      <c r="Y2112" s="70">
        <v>968.04383275420219</v>
      </c>
      <c r="Z2112" s="70">
        <v>952.96980507833257</v>
      </c>
      <c r="AA2112" s="70">
        <v>935.02191461520431</v>
      </c>
      <c r="BJ2112" s="275"/>
    </row>
    <row r="2113" spans="1:62" x14ac:dyDescent="0.25">
      <c r="A2113" t="str">
        <f t="shared" si="42"/>
        <v>91. Bibliotheken, archieven, musea en overige culturele activiteiten</v>
      </c>
      <c r="B2113" s="275">
        <v>91</v>
      </c>
      <c r="C2113" s="5" t="s">
        <v>20</v>
      </c>
      <c r="D2113" s="270"/>
      <c r="E2113" s="267">
        <v>0.26128025717778824</v>
      </c>
      <c r="F2113" s="267">
        <v>0.27684430128823651</v>
      </c>
      <c r="G2113" s="267">
        <v>0.29645828031412702</v>
      </c>
      <c r="H2113" s="267">
        <v>0.3021551693617931</v>
      </c>
      <c r="I2113" s="267">
        <v>0.31425363015354174</v>
      </c>
      <c r="J2113" s="267">
        <v>0.31420007744808726</v>
      </c>
      <c r="K2113" s="333">
        <v>0.31940718130597801</v>
      </c>
      <c r="L2113" s="333">
        <v>0.32163409229844492</v>
      </c>
      <c r="M2113" s="268">
        <v>0.29704947634115647</v>
      </c>
      <c r="N2113" s="267">
        <v>0.28784695725138215</v>
      </c>
      <c r="O2113" s="267">
        <v>0.27647281500620113</v>
      </c>
      <c r="P2113" s="267">
        <v>0.28634840422183694</v>
      </c>
      <c r="Q2113" s="267">
        <v>0.2764309909437383</v>
      </c>
      <c r="R2113" s="267">
        <v>0.26684656205849516</v>
      </c>
      <c r="S2113" s="267">
        <v>0.25754082756559926</v>
      </c>
      <c r="T2113" s="268">
        <v>0.25298977407089651</v>
      </c>
      <c r="U2113" s="267">
        <v>0.28762378101381303</v>
      </c>
      <c r="V2113" s="267">
        <v>0.27616109269585803</v>
      </c>
      <c r="W2113" s="267">
        <v>0.28562639687243552</v>
      </c>
      <c r="X2113" s="267">
        <v>0.2756621936280525</v>
      </c>
      <c r="Y2113" s="267">
        <v>0.26608840094280661</v>
      </c>
      <c r="Z2113" s="267">
        <v>0.25666450790037715</v>
      </c>
      <c r="AA2113" s="267">
        <v>0.25206204244374769</v>
      </c>
      <c r="BJ2113" s="275"/>
    </row>
    <row r="2114" spans="1:62" x14ac:dyDescent="0.25">
      <c r="A2114" t="str">
        <f t="shared" si="42"/>
        <v>91. Bibliotheken, archieven, musea en overige culturele activiteiten</v>
      </c>
      <c r="B2114" s="275">
        <v>91</v>
      </c>
      <c r="C2114" s="5" t="s">
        <v>29</v>
      </c>
      <c r="D2114" s="270"/>
      <c r="E2114" s="70">
        <v>794.76093091293239</v>
      </c>
      <c r="F2114" s="70">
        <v>871.62307778086222</v>
      </c>
      <c r="G2114" s="70">
        <v>830.80140671748302</v>
      </c>
      <c r="H2114" s="70">
        <v>913.11186222387357</v>
      </c>
      <c r="I2114" s="70">
        <v>841.28949443894203</v>
      </c>
      <c r="J2114" s="70">
        <v>876.64673004020528</v>
      </c>
      <c r="K2114" s="69">
        <v>847.69385380386302</v>
      </c>
      <c r="L2114" s="69">
        <v>887.22706778258589</v>
      </c>
      <c r="M2114" s="265">
        <v>941.01526042295006</v>
      </c>
      <c r="N2114" s="70">
        <v>968.18650654292571</v>
      </c>
      <c r="O2114" s="70">
        <v>976.03240567223861</v>
      </c>
      <c r="P2114" s="70">
        <v>977.04724732842237</v>
      </c>
      <c r="Q2114" s="70">
        <v>976.25082635069998</v>
      </c>
      <c r="R2114" s="70">
        <v>970.31210652225468</v>
      </c>
      <c r="S2114" s="70">
        <v>966.70298078676319</v>
      </c>
      <c r="T2114" s="265">
        <v>959.75695733424118</v>
      </c>
      <c r="U2114" s="70">
        <v>954.45783483608864</v>
      </c>
      <c r="V2114" s="70">
        <v>950.44524574814886</v>
      </c>
      <c r="W2114" s="70">
        <v>939.72274270959122</v>
      </c>
      <c r="X2114" s="70">
        <v>927.37459854688416</v>
      </c>
      <c r="Y2114" s="70">
        <v>910.29306480395803</v>
      </c>
      <c r="Z2114" s="70">
        <v>895.68098484140398</v>
      </c>
      <c r="AA2114" s="70">
        <v>878.19134697726565</v>
      </c>
      <c r="BJ2114" s="275"/>
    </row>
    <row r="2115" spans="1:62" x14ac:dyDescent="0.25">
      <c r="A2115" t="str">
        <f t="shared" ref="A2115:A2178" si="43">VLOOKUP(B2115,$AU$3:$AV$70,2)</f>
        <v>93. Sport, ontspanning en recreatie</v>
      </c>
      <c r="B2115" s="275">
        <v>93</v>
      </c>
      <c r="C2115" s="5" t="s">
        <v>25</v>
      </c>
      <c r="D2115" s="70">
        <v>11477</v>
      </c>
      <c r="E2115" s="70">
        <v>11670</v>
      </c>
      <c r="F2115" s="70">
        <v>11810</v>
      </c>
      <c r="G2115" s="70">
        <v>12117</v>
      </c>
      <c r="H2115" s="70">
        <v>12191</v>
      </c>
      <c r="I2115" s="70">
        <v>12566</v>
      </c>
      <c r="J2115" s="70">
        <v>11987</v>
      </c>
      <c r="K2115" s="69">
        <v>12121</v>
      </c>
      <c r="L2115" s="69">
        <v>12584</v>
      </c>
      <c r="M2115" s="265">
        <v>12979.988706745678</v>
      </c>
      <c r="N2115" s="70">
        <v>13158.692906211891</v>
      </c>
      <c r="O2115" s="70">
        <v>13339.857446101229</v>
      </c>
      <c r="P2115" s="70">
        <v>13523.516199568407</v>
      </c>
      <c r="Q2115" s="70">
        <v>13709.703506122562</v>
      </c>
      <c r="R2115" s="70">
        <v>13898.454178047839</v>
      </c>
      <c r="S2115" s="70">
        <v>14089.803506912438</v>
      </c>
      <c r="T2115" s="265">
        <v>14283.787270167219</v>
      </c>
      <c r="U2115" s="70">
        <v>13035.495011379659</v>
      </c>
      <c r="V2115" s="70">
        <v>13091.238677534027</v>
      </c>
      <c r="W2115" s="70">
        <v>13147.220720237474</v>
      </c>
      <c r="X2115" s="70">
        <v>13203.442158859256</v>
      </c>
      <c r="Y2115" s="70">
        <v>13259.904017127732</v>
      </c>
      <c r="Z2115" s="70">
        <v>13316.607323149061</v>
      </c>
      <c r="AA2115" s="70">
        <v>13373.553109425869</v>
      </c>
      <c r="BJ2115" s="275"/>
    </row>
    <row r="2116" spans="1:62" x14ac:dyDescent="0.25">
      <c r="A2116" t="str">
        <f t="shared" si="43"/>
        <v>93. Sport, ontspanning en recreatie</v>
      </c>
      <c r="B2116" s="275">
        <v>93</v>
      </c>
      <c r="C2116" s="5" t="s">
        <v>154</v>
      </c>
      <c r="D2116" s="266"/>
      <c r="E2116" s="70">
        <v>193</v>
      </c>
      <c r="F2116" s="70">
        <v>140</v>
      </c>
      <c r="G2116" s="70">
        <v>307</v>
      </c>
      <c r="H2116" s="70">
        <v>74</v>
      </c>
      <c r="I2116" s="70">
        <v>375</v>
      </c>
      <c r="J2116" s="70">
        <v>-579</v>
      </c>
      <c r="K2116" s="69">
        <v>134</v>
      </c>
      <c r="L2116" s="69">
        <v>463</v>
      </c>
      <c r="M2116" s="265">
        <v>395.98870674567843</v>
      </c>
      <c r="N2116" s="70">
        <v>178.70419946621223</v>
      </c>
      <c r="O2116" s="70">
        <v>181.1645398893379</v>
      </c>
      <c r="P2116" s="70">
        <v>183.65875346717803</v>
      </c>
      <c r="Q2116" s="70">
        <v>186.18730655415493</v>
      </c>
      <c r="R2116" s="70">
        <v>188.75067192527786</v>
      </c>
      <c r="S2116" s="70">
        <v>191.34932886459865</v>
      </c>
      <c r="T2116" s="265">
        <v>193.98376325478057</v>
      </c>
      <c r="U2116" s="70">
        <v>55.506304633980108</v>
      </c>
      <c r="V2116" s="70">
        <v>55.743666154368839</v>
      </c>
      <c r="W2116" s="70">
        <v>55.982042703446496</v>
      </c>
      <c r="X2116" s="70">
        <v>56.221438621781999</v>
      </c>
      <c r="Y2116" s="70">
        <v>56.461858268476135</v>
      </c>
      <c r="Z2116" s="70">
        <v>56.703306021328899</v>
      </c>
      <c r="AA2116" s="70">
        <v>56.945786276808576</v>
      </c>
      <c r="BJ2116" s="275"/>
    </row>
    <row r="2117" spans="1:62" x14ac:dyDescent="0.25">
      <c r="A2117" t="str">
        <f t="shared" si="43"/>
        <v>93. Sport, ontspanning en recreatie</v>
      </c>
      <c r="B2117" s="275">
        <v>93</v>
      </c>
      <c r="C2117" s="5" t="s">
        <v>155</v>
      </c>
      <c r="D2117" s="266"/>
      <c r="E2117" s="267">
        <v>1.0168162411780082</v>
      </c>
      <c r="F2117" s="267">
        <v>1.0119965724078834</v>
      </c>
      <c r="G2117" s="267">
        <v>1.0259949195596951</v>
      </c>
      <c r="H2117" s="267">
        <v>1.0061071222249731</v>
      </c>
      <c r="I2117" s="267">
        <v>1.0307603970141908</v>
      </c>
      <c r="J2117" s="267">
        <v>0.95392328505491009</v>
      </c>
      <c r="K2117" s="333">
        <v>1.0111787770084257</v>
      </c>
      <c r="L2117" s="333">
        <v>1.0381981684679482</v>
      </c>
      <c r="M2117" s="268">
        <v>1.0314676340389128</v>
      </c>
      <c r="N2117" s="267">
        <v>1.013767669872728</v>
      </c>
      <c r="O2117" s="267">
        <v>1.0137676698727283</v>
      </c>
      <c r="P2117" s="267">
        <v>1.0137676698727283</v>
      </c>
      <c r="Q2117" s="267">
        <v>1.0137676698727285</v>
      </c>
      <c r="R2117" s="267">
        <v>1.013767669872728</v>
      </c>
      <c r="S2117" s="267">
        <v>1.0137676698727278</v>
      </c>
      <c r="T2117" s="268">
        <v>1.0137676698727283</v>
      </c>
      <c r="U2117" s="267">
        <v>1.0042762983765259</v>
      </c>
      <c r="V2117" s="267">
        <v>1.0042762983765254</v>
      </c>
      <c r="W2117" s="267">
        <v>1.0042762983765254</v>
      </c>
      <c r="X2117" s="267">
        <v>1.0042762983765261</v>
      </c>
      <c r="Y2117" s="267">
        <v>1.0042762983765254</v>
      </c>
      <c r="Z2117" s="267">
        <v>1.0042762983765257</v>
      </c>
      <c r="AA2117" s="267">
        <v>1.0042762983765254</v>
      </c>
      <c r="BJ2117" s="275"/>
    </row>
    <row r="2118" spans="1:62" x14ac:dyDescent="0.25">
      <c r="A2118" t="str">
        <f t="shared" si="43"/>
        <v>93. Sport, ontspanning en recreatie</v>
      </c>
      <c r="B2118" s="275">
        <v>93</v>
      </c>
      <c r="C2118" s="5" t="s">
        <v>8</v>
      </c>
      <c r="D2118" s="70">
        <v>288</v>
      </c>
      <c r="E2118" s="70">
        <v>292</v>
      </c>
      <c r="F2118" s="70">
        <v>279</v>
      </c>
      <c r="G2118" s="70">
        <v>262</v>
      </c>
      <c r="H2118" s="70">
        <v>261</v>
      </c>
      <c r="I2118" s="70">
        <v>308</v>
      </c>
      <c r="J2118" s="70">
        <v>257</v>
      </c>
      <c r="K2118" s="69">
        <v>241</v>
      </c>
      <c r="L2118" s="69">
        <v>321</v>
      </c>
      <c r="M2118" s="265">
        <v>327.23009612466092</v>
      </c>
      <c r="N2118" s="70">
        <v>335.47661318835361</v>
      </c>
      <c r="O2118" s="70">
        <v>339.96045560493542</v>
      </c>
      <c r="P2118" s="70">
        <v>346.92544833325695</v>
      </c>
      <c r="Q2118" s="70">
        <v>354.00782122420839</v>
      </c>
      <c r="R2118" s="70">
        <v>360.38861871035152</v>
      </c>
      <c r="S2118" s="70">
        <v>366.09660902143696</v>
      </c>
      <c r="T2118" s="265">
        <v>367.91607440070322</v>
      </c>
      <c r="U2118" s="70">
        <v>332.33572276672675</v>
      </c>
      <c r="V2118" s="70">
        <v>333.62451459690459</v>
      </c>
      <c r="W2118" s="70">
        <v>337.27215432701098</v>
      </c>
      <c r="X2118" s="70">
        <v>340.9352936940054</v>
      </c>
      <c r="Y2118" s="70">
        <v>343.83093484686424</v>
      </c>
      <c r="Z2118" s="70">
        <v>346.00658428509337</v>
      </c>
      <c r="AA2118" s="70">
        <v>344.47062727444825</v>
      </c>
      <c r="BJ2118" s="275"/>
    </row>
    <row r="2119" spans="1:62" x14ac:dyDescent="0.25">
      <c r="A2119" t="str">
        <f t="shared" si="43"/>
        <v>93. Sport, ontspanning en recreatie</v>
      </c>
      <c r="B2119" s="275">
        <v>93</v>
      </c>
      <c r="C2119" s="5" t="s">
        <v>9</v>
      </c>
      <c r="D2119" s="70">
        <v>1423</v>
      </c>
      <c r="E2119" s="70">
        <v>1427</v>
      </c>
      <c r="F2119" s="70">
        <v>1505</v>
      </c>
      <c r="G2119" s="70">
        <v>1527</v>
      </c>
      <c r="H2119" s="70">
        <v>1509</v>
      </c>
      <c r="I2119" s="70">
        <v>1564</v>
      </c>
      <c r="J2119" s="70">
        <v>1356</v>
      </c>
      <c r="K2119" s="69">
        <v>1336</v>
      </c>
      <c r="L2119" s="69">
        <v>1485</v>
      </c>
      <c r="M2119" s="265">
        <v>1712.708498329632</v>
      </c>
      <c r="N2119" s="70">
        <v>1755.8704202429089</v>
      </c>
      <c r="O2119" s="70">
        <v>1779.3386620183389</v>
      </c>
      <c r="P2119" s="70">
        <v>1815.7931397020047</v>
      </c>
      <c r="Q2119" s="70">
        <v>1852.8619801978098</v>
      </c>
      <c r="R2119" s="70">
        <v>1886.2588046649407</v>
      </c>
      <c r="S2119" s="70">
        <v>1916.1341848025152</v>
      </c>
      <c r="T2119" s="265">
        <v>1925.6571897289894</v>
      </c>
      <c r="U2119" s="70">
        <v>1739.4311324721625</v>
      </c>
      <c r="V2119" s="70">
        <v>1746.1766144625551</v>
      </c>
      <c r="W2119" s="70">
        <v>1765.2682067047863</v>
      </c>
      <c r="X2119" s="70">
        <v>1784.4409233916617</v>
      </c>
      <c r="Y2119" s="70">
        <v>1799.5965868509452</v>
      </c>
      <c r="Z2119" s="70">
        <v>1810.9838440939998</v>
      </c>
      <c r="AA2119" s="70">
        <v>1802.9447099912531</v>
      </c>
      <c r="BJ2119" s="275"/>
    </row>
    <row r="2120" spans="1:62" x14ac:dyDescent="0.25">
      <c r="A2120" t="str">
        <f t="shared" si="43"/>
        <v>93. Sport, ontspanning en recreatie</v>
      </c>
      <c r="B2120" s="275">
        <v>93</v>
      </c>
      <c r="C2120" s="5" t="s">
        <v>10</v>
      </c>
      <c r="D2120" s="70">
        <v>1502</v>
      </c>
      <c r="E2120" s="70">
        <v>1600</v>
      </c>
      <c r="F2120" s="70">
        <v>1702</v>
      </c>
      <c r="G2120" s="70">
        <v>1838</v>
      </c>
      <c r="H2120" s="70">
        <v>1826</v>
      </c>
      <c r="I2120" s="70">
        <v>1941</v>
      </c>
      <c r="J2120" s="70">
        <v>1840</v>
      </c>
      <c r="K2120" s="69">
        <v>1814</v>
      </c>
      <c r="L2120" s="69">
        <v>1963</v>
      </c>
      <c r="M2120" s="265">
        <v>2090.1512636483922</v>
      </c>
      <c r="N2120" s="70">
        <v>2142.8251107838</v>
      </c>
      <c r="O2120" s="70">
        <v>2171.4652297826606</v>
      </c>
      <c r="P2120" s="70">
        <v>2215.9534615339876</v>
      </c>
      <c r="Q2120" s="70">
        <v>2261.1914479629986</v>
      </c>
      <c r="R2120" s="70">
        <v>2301.9481879043815</v>
      </c>
      <c r="S2120" s="70">
        <v>2338.4074357024906</v>
      </c>
      <c r="T2120" s="265">
        <v>2350.0290985833672</v>
      </c>
      <c r="U2120" s="70">
        <v>2122.7629705299173</v>
      </c>
      <c r="V2120" s="70">
        <v>2130.9950063491401</v>
      </c>
      <c r="W2120" s="70">
        <v>2154.2939598424382</v>
      </c>
      <c r="X2120" s="70">
        <v>2177.6919157991751</v>
      </c>
      <c r="Y2120" s="70">
        <v>2196.1875495639088</v>
      </c>
      <c r="Z2120" s="70">
        <v>2210.0843044053036</v>
      </c>
      <c r="AA2120" s="70">
        <v>2200.2735243923107</v>
      </c>
      <c r="BJ2120" s="275"/>
    </row>
    <row r="2121" spans="1:62" x14ac:dyDescent="0.25">
      <c r="A2121" t="str">
        <f t="shared" si="43"/>
        <v>93. Sport, ontspanning en recreatie</v>
      </c>
      <c r="B2121" s="275">
        <v>93</v>
      </c>
      <c r="C2121" s="5" t="s">
        <v>11</v>
      </c>
      <c r="D2121" s="70">
        <v>1362</v>
      </c>
      <c r="E2121" s="70">
        <v>1283</v>
      </c>
      <c r="F2121" s="70">
        <v>1236</v>
      </c>
      <c r="G2121" s="70">
        <v>1293</v>
      </c>
      <c r="H2121" s="70">
        <v>1349</v>
      </c>
      <c r="I2121" s="70">
        <v>1348</v>
      </c>
      <c r="J2121" s="70">
        <v>1411</v>
      </c>
      <c r="K2121" s="69">
        <v>1472</v>
      </c>
      <c r="L2121" s="69">
        <v>1554</v>
      </c>
      <c r="M2121" s="265">
        <v>1603.8320720977629</v>
      </c>
      <c r="N2121" s="70">
        <v>1681.0013822032643</v>
      </c>
      <c r="O2121" s="70">
        <v>1741.9912464182091</v>
      </c>
      <c r="P2121" s="70">
        <v>1802.5548762474257</v>
      </c>
      <c r="Q2121" s="70">
        <v>1843.7155496892033</v>
      </c>
      <c r="R2121" s="70">
        <v>1904.2922858648433</v>
      </c>
      <c r="S2121" s="70">
        <v>1941.3517515803271</v>
      </c>
      <c r="T2121" s="265">
        <v>1975.580440658943</v>
      </c>
      <c r="U2121" s="70">
        <v>1665.2630537101845</v>
      </c>
      <c r="V2121" s="70">
        <v>1709.5252534127203</v>
      </c>
      <c r="W2121" s="70">
        <v>1752.3983014951082</v>
      </c>
      <c r="X2121" s="70">
        <v>1775.6322452078832</v>
      </c>
      <c r="Y2121" s="70">
        <v>1816.8015383327536</v>
      </c>
      <c r="Z2121" s="70">
        <v>1834.8175642917779</v>
      </c>
      <c r="AA2121" s="70">
        <v>1849.6866023954742</v>
      </c>
      <c r="BJ2121" s="275"/>
    </row>
    <row r="2122" spans="1:62" x14ac:dyDescent="0.25">
      <c r="A2122" t="str">
        <f t="shared" si="43"/>
        <v>93. Sport, ontspanning en recreatie</v>
      </c>
      <c r="B2122" s="275">
        <v>93</v>
      </c>
      <c r="C2122" s="5" t="s">
        <v>12</v>
      </c>
      <c r="D2122" s="70">
        <v>1088</v>
      </c>
      <c r="E2122" s="70">
        <v>1120</v>
      </c>
      <c r="F2122" s="70">
        <v>1154</v>
      </c>
      <c r="G2122" s="70">
        <v>1205</v>
      </c>
      <c r="H2122" s="70">
        <v>1216</v>
      </c>
      <c r="I2122" s="70">
        <v>1272</v>
      </c>
      <c r="J2122" s="70">
        <v>1190</v>
      </c>
      <c r="K2122" s="69">
        <v>1214</v>
      </c>
      <c r="L2122" s="69">
        <v>1224</v>
      </c>
      <c r="M2122" s="265">
        <v>1270.4904964408538</v>
      </c>
      <c r="N2122" s="70">
        <v>1326.7535522412584</v>
      </c>
      <c r="O2122" s="70">
        <v>1414.6009697015668</v>
      </c>
      <c r="P2122" s="70">
        <v>1456.4585322647436</v>
      </c>
      <c r="Q2122" s="70">
        <v>1538.7430347725904</v>
      </c>
      <c r="R2122" s="70">
        <v>1588.0858622170679</v>
      </c>
      <c r="S2122" s="70">
        <v>1664.4975343039705</v>
      </c>
      <c r="T2122" s="265">
        <v>1724.8886081472601</v>
      </c>
      <c r="U2122" s="70">
        <v>1314.3318591625973</v>
      </c>
      <c r="V2122" s="70">
        <v>1388.2366436566908</v>
      </c>
      <c r="W2122" s="70">
        <v>1415.9321814668883</v>
      </c>
      <c r="X2122" s="70">
        <v>1481.9215198851157</v>
      </c>
      <c r="Y2122" s="70">
        <v>1515.1228931067794</v>
      </c>
      <c r="Z2122" s="70">
        <v>1573.1560801257058</v>
      </c>
      <c r="AA2122" s="70">
        <v>1614.9701036979245</v>
      </c>
      <c r="BJ2122" s="275"/>
    </row>
    <row r="2123" spans="1:62" x14ac:dyDescent="0.25">
      <c r="A2123" t="str">
        <f t="shared" si="43"/>
        <v>93. Sport, ontspanning en recreatie</v>
      </c>
      <c r="B2123" s="275">
        <v>93</v>
      </c>
      <c r="C2123" s="5" t="s">
        <v>13</v>
      </c>
      <c r="D2123" s="70">
        <v>1077</v>
      </c>
      <c r="E2123" s="70">
        <v>1102</v>
      </c>
      <c r="F2123" s="70">
        <v>1074</v>
      </c>
      <c r="G2123" s="70">
        <v>1046</v>
      </c>
      <c r="H2123" s="70">
        <v>1070</v>
      </c>
      <c r="I2123" s="70">
        <v>1127</v>
      </c>
      <c r="J2123" s="70">
        <v>1125</v>
      </c>
      <c r="K2123" s="69">
        <v>1160</v>
      </c>
      <c r="L2123" s="69">
        <v>1199</v>
      </c>
      <c r="M2123" s="265">
        <v>1209.6107475933345</v>
      </c>
      <c r="N2123" s="70">
        <v>1193.2813480368075</v>
      </c>
      <c r="O2123" s="70">
        <v>1160.1119688276376</v>
      </c>
      <c r="P2123" s="70">
        <v>1193.5419716038737</v>
      </c>
      <c r="Q2123" s="70">
        <v>1211.9829308633527</v>
      </c>
      <c r="R2123" s="70">
        <v>1258.0169897960966</v>
      </c>
      <c r="S2123" s="70">
        <v>1313.7276624009191</v>
      </c>
      <c r="T2123" s="265">
        <v>1400.7126056054299</v>
      </c>
      <c r="U2123" s="70">
        <v>1182.1092847423361</v>
      </c>
      <c r="V2123" s="70">
        <v>1138.4906276509898</v>
      </c>
      <c r="W2123" s="70">
        <v>1160.3313448941872</v>
      </c>
      <c r="X2123" s="70">
        <v>1167.227760836153</v>
      </c>
      <c r="Y2123" s="70">
        <v>1200.2186950372934</v>
      </c>
      <c r="Z2123" s="70">
        <v>1241.6351584441074</v>
      </c>
      <c r="AA2123" s="70">
        <v>1311.4522127636812</v>
      </c>
      <c r="BJ2123" s="275"/>
    </row>
    <row r="2124" spans="1:62" x14ac:dyDescent="0.25">
      <c r="A2124" t="str">
        <f t="shared" si="43"/>
        <v>93. Sport, ontspanning en recreatie</v>
      </c>
      <c r="B2124" s="275">
        <v>93</v>
      </c>
      <c r="C2124" s="5" t="s">
        <v>14</v>
      </c>
      <c r="D2124" s="70">
        <v>1350</v>
      </c>
      <c r="E2124" s="70">
        <v>1300</v>
      </c>
      <c r="F2124" s="70">
        <v>1218</v>
      </c>
      <c r="G2124" s="70">
        <v>1222</v>
      </c>
      <c r="H2124" s="70">
        <v>1199</v>
      </c>
      <c r="I2124" s="70">
        <v>1176</v>
      </c>
      <c r="J2124" s="70">
        <v>1115</v>
      </c>
      <c r="K2124" s="69">
        <v>1134</v>
      </c>
      <c r="L2124" s="69">
        <v>1093</v>
      </c>
      <c r="M2124" s="265">
        <v>1098.8295652642419</v>
      </c>
      <c r="N2124" s="70">
        <v>1114.5925112297057</v>
      </c>
      <c r="O2124" s="70">
        <v>1150.1709922309997</v>
      </c>
      <c r="P2124" s="70">
        <v>1171.7149363791978</v>
      </c>
      <c r="Q2124" s="70">
        <v>1187.2283775368956</v>
      </c>
      <c r="R2124" s="70">
        <v>1197.7349502222069</v>
      </c>
      <c r="S2124" s="70">
        <v>1181.5658705377634</v>
      </c>
      <c r="T2124" s="265">
        <v>1148.7221438802083</v>
      </c>
      <c r="U2124" s="70">
        <v>1104.1571699721821</v>
      </c>
      <c r="V2124" s="70">
        <v>1128.7349239007669</v>
      </c>
      <c r="W2124" s="70">
        <v>1139.111652801359</v>
      </c>
      <c r="X2124" s="70">
        <v>1143.387324544565</v>
      </c>
      <c r="Y2124" s="70">
        <v>1142.7062516772976</v>
      </c>
      <c r="Z2124" s="70">
        <v>1116.7259157778085</v>
      </c>
      <c r="AA2124" s="70">
        <v>1075.5198399825833</v>
      </c>
      <c r="BJ2124" s="275"/>
    </row>
    <row r="2125" spans="1:62" x14ac:dyDescent="0.25">
      <c r="A2125" t="str">
        <f t="shared" si="43"/>
        <v>93. Sport, ontspanning en recreatie</v>
      </c>
      <c r="B2125" s="275">
        <v>93</v>
      </c>
      <c r="C2125" s="5" t="s">
        <v>15</v>
      </c>
      <c r="D2125" s="70">
        <v>1546</v>
      </c>
      <c r="E2125" s="70">
        <v>1558</v>
      </c>
      <c r="F2125" s="70">
        <v>1538</v>
      </c>
      <c r="G2125" s="70">
        <v>1509</v>
      </c>
      <c r="H2125" s="70">
        <v>1447</v>
      </c>
      <c r="I2125" s="70">
        <v>1371</v>
      </c>
      <c r="J2125" s="70">
        <v>1314</v>
      </c>
      <c r="K2125" s="69">
        <v>1278</v>
      </c>
      <c r="L2125" s="69">
        <v>1211</v>
      </c>
      <c r="M2125" s="265">
        <v>1149.9649114294682</v>
      </c>
      <c r="N2125" s="70">
        <v>1124.8968949506975</v>
      </c>
      <c r="O2125" s="70">
        <v>1089.8985395539239</v>
      </c>
      <c r="P2125" s="70">
        <v>1096.0712611152621</v>
      </c>
      <c r="Q2125" s="70">
        <v>1071.7696378932733</v>
      </c>
      <c r="R2125" s="70">
        <v>1077.4635631927117</v>
      </c>
      <c r="S2125" s="70">
        <v>1093.1111093529566</v>
      </c>
      <c r="T2125" s="265">
        <v>1128.1148774389444</v>
      </c>
      <c r="U2125" s="70">
        <v>1114.3650791883715</v>
      </c>
      <c r="V2125" s="70">
        <v>1069.5857862983571</v>
      </c>
      <c r="W2125" s="70">
        <v>1065.5727831679815</v>
      </c>
      <c r="X2125" s="70">
        <v>1032.1921561050319</v>
      </c>
      <c r="Y2125" s="70">
        <v>1027.9606096377074</v>
      </c>
      <c r="Z2125" s="70">
        <v>1033.1252239737591</v>
      </c>
      <c r="AA2125" s="70">
        <v>1056.2257713312022</v>
      </c>
      <c r="BJ2125" s="275"/>
    </row>
    <row r="2126" spans="1:62" x14ac:dyDescent="0.25">
      <c r="A2126" t="str">
        <f t="shared" si="43"/>
        <v>93. Sport, ontspanning en recreatie</v>
      </c>
      <c r="B2126" s="275">
        <v>93</v>
      </c>
      <c r="C2126" s="5" t="s">
        <v>16</v>
      </c>
      <c r="D2126" s="70">
        <v>1276</v>
      </c>
      <c r="E2126" s="70">
        <v>1361</v>
      </c>
      <c r="F2126" s="70">
        <v>1421</v>
      </c>
      <c r="G2126" s="70">
        <v>1448</v>
      </c>
      <c r="H2126" s="70">
        <v>1488</v>
      </c>
      <c r="I2126" s="70">
        <v>1546</v>
      </c>
      <c r="J2126" s="70">
        <v>1496</v>
      </c>
      <c r="K2126" s="69">
        <v>1495</v>
      </c>
      <c r="L2126" s="69">
        <v>1446</v>
      </c>
      <c r="M2126" s="265">
        <v>1394.2984834578338</v>
      </c>
      <c r="N2126" s="70">
        <v>1331.5625586957183</v>
      </c>
      <c r="O2126" s="70">
        <v>1281.2857300542323</v>
      </c>
      <c r="P2126" s="70">
        <v>1203.9826751615633</v>
      </c>
      <c r="Q2126" s="70">
        <v>1172.3314458183356</v>
      </c>
      <c r="R2126" s="70">
        <v>1113.1891865674993</v>
      </c>
      <c r="S2126" s="70">
        <v>1089.1488941445741</v>
      </c>
      <c r="T2126" s="265">
        <v>1055.9245469750304</v>
      </c>
      <c r="U2126" s="70">
        <v>1319.0958414284355</v>
      </c>
      <c r="V2126" s="70">
        <v>1257.4060385600837</v>
      </c>
      <c r="W2126" s="70">
        <v>1170.4815330643239</v>
      </c>
      <c r="X2126" s="70">
        <v>1129.0404952201638</v>
      </c>
      <c r="Y2126" s="70">
        <v>1062.0448560462005</v>
      </c>
      <c r="Z2126" s="70">
        <v>1029.3804404475763</v>
      </c>
      <c r="AA2126" s="70">
        <v>988.63576875096498</v>
      </c>
      <c r="BJ2126" s="275"/>
    </row>
    <row r="2127" spans="1:62" x14ac:dyDescent="0.25">
      <c r="A2127" t="str">
        <f t="shared" si="43"/>
        <v>93. Sport, ontspanning en recreatie</v>
      </c>
      <c r="B2127" s="275">
        <v>93</v>
      </c>
      <c r="C2127" s="5" t="s">
        <v>17</v>
      </c>
      <c r="D2127" s="70">
        <v>431</v>
      </c>
      <c r="E2127" s="70">
        <v>485</v>
      </c>
      <c r="F2127" s="70">
        <v>534</v>
      </c>
      <c r="G2127" s="70">
        <v>594</v>
      </c>
      <c r="H2127" s="70">
        <v>651</v>
      </c>
      <c r="I2127" s="70">
        <v>704</v>
      </c>
      <c r="J2127" s="70">
        <v>707</v>
      </c>
      <c r="K2127" s="69">
        <v>767</v>
      </c>
      <c r="L2127" s="69">
        <v>787</v>
      </c>
      <c r="M2127" s="265">
        <v>798.01173308619911</v>
      </c>
      <c r="N2127" s="70">
        <v>800.42840960912508</v>
      </c>
      <c r="O2127" s="70">
        <v>806.47050117427807</v>
      </c>
      <c r="P2127" s="70">
        <v>772.63566943258638</v>
      </c>
      <c r="Q2127" s="70">
        <v>749.00536738186463</v>
      </c>
      <c r="R2127" s="70">
        <v>724.3441478189568</v>
      </c>
      <c r="S2127" s="70">
        <v>689.12637864849592</v>
      </c>
      <c r="T2127" s="265">
        <v>664.42740676811229</v>
      </c>
      <c r="U2127" s="70">
        <v>792.93442097890124</v>
      </c>
      <c r="V2127" s="70">
        <v>791.4400779708933</v>
      </c>
      <c r="W2127" s="70">
        <v>751.13687390582902</v>
      </c>
      <c r="X2127" s="70">
        <v>721.34667540294242</v>
      </c>
      <c r="Y2127" s="70">
        <v>691.06490206787987</v>
      </c>
      <c r="Z2127" s="70">
        <v>651.30967766751405</v>
      </c>
      <c r="AA2127" s="70">
        <v>622.08677878660603</v>
      </c>
      <c r="BJ2127" s="275"/>
    </row>
    <row r="2128" spans="1:62" x14ac:dyDescent="0.25">
      <c r="A2128" t="str">
        <f t="shared" si="43"/>
        <v>93. Sport, ontspanning en recreatie</v>
      </c>
      <c r="B2128" s="275">
        <v>93</v>
      </c>
      <c r="C2128" s="5" t="s">
        <v>156</v>
      </c>
      <c r="D2128" s="70">
        <v>134</v>
      </c>
      <c r="E2128" s="70">
        <v>142</v>
      </c>
      <c r="F2128" s="70">
        <v>149</v>
      </c>
      <c r="G2128" s="70">
        <v>173</v>
      </c>
      <c r="H2128" s="70">
        <v>175</v>
      </c>
      <c r="I2128" s="70">
        <v>209</v>
      </c>
      <c r="J2128" s="70">
        <v>176</v>
      </c>
      <c r="K2128" s="69">
        <v>210</v>
      </c>
      <c r="L2128" s="69">
        <v>301</v>
      </c>
      <c r="M2128" s="265">
        <v>324.8608392732973</v>
      </c>
      <c r="N2128" s="70">
        <v>352.00410503025159</v>
      </c>
      <c r="O2128" s="70">
        <v>404.5631507344437</v>
      </c>
      <c r="P2128" s="70">
        <v>447.88422779450633</v>
      </c>
      <c r="Q2128" s="70">
        <v>466.86591278202474</v>
      </c>
      <c r="R2128" s="70">
        <v>486.73158108878795</v>
      </c>
      <c r="S2128" s="70">
        <v>496.63607641699571</v>
      </c>
      <c r="T2128" s="265">
        <v>541.81427798023287</v>
      </c>
      <c r="U2128" s="70">
        <v>348.70847642784241</v>
      </c>
      <c r="V2128" s="70">
        <v>397.02319067492584</v>
      </c>
      <c r="W2128" s="70">
        <v>435.42172856756144</v>
      </c>
      <c r="X2128" s="70">
        <v>449.62584877255966</v>
      </c>
      <c r="Y2128" s="70">
        <v>464.3691999600976</v>
      </c>
      <c r="Z2128" s="70">
        <v>469.38252963641406</v>
      </c>
      <c r="AA2128" s="70">
        <v>507.28717005941849</v>
      </c>
      <c r="BJ2128" s="275"/>
    </row>
    <row r="2129" spans="1:62" x14ac:dyDescent="0.25">
      <c r="A2129" t="str">
        <f t="shared" si="43"/>
        <v>93. Sport, ontspanning en recreatie</v>
      </c>
      <c r="B2129" s="275">
        <v>93</v>
      </c>
      <c r="C2129" s="5" t="s">
        <v>6</v>
      </c>
      <c r="D2129" s="70">
        <v>1841</v>
      </c>
      <c r="E2129" s="70">
        <v>1988</v>
      </c>
      <c r="F2129" s="70">
        <v>2104</v>
      </c>
      <c r="G2129" s="70">
        <v>2215</v>
      </c>
      <c r="H2129" s="70">
        <v>2314</v>
      </c>
      <c r="I2129" s="70">
        <v>2459</v>
      </c>
      <c r="J2129" s="70">
        <v>2379</v>
      </c>
      <c r="K2129" s="69">
        <v>2472</v>
      </c>
      <c r="L2129" s="69">
        <v>2534</v>
      </c>
      <c r="M2129" s="265">
        <v>2517.1710558173299</v>
      </c>
      <c r="N2129" s="70">
        <v>2483.9950733350952</v>
      </c>
      <c r="O2129" s="70">
        <v>2492.3193819629541</v>
      </c>
      <c r="P2129" s="70">
        <v>2424.5025723886561</v>
      </c>
      <c r="Q2129" s="70">
        <v>2388.2027259822248</v>
      </c>
      <c r="R2129" s="70">
        <v>2324.2649154752439</v>
      </c>
      <c r="S2129" s="70">
        <v>2274.911349210066</v>
      </c>
      <c r="T2129" s="265">
        <v>2262.1662317233754</v>
      </c>
      <c r="U2129" s="70">
        <v>2460.738738835179</v>
      </c>
      <c r="V2129" s="70">
        <v>2445.8693072059032</v>
      </c>
      <c r="W2129" s="70">
        <v>2357.0401355377144</v>
      </c>
      <c r="X2129" s="70">
        <v>2300.0130193956657</v>
      </c>
      <c r="Y2129" s="70">
        <v>2217.4789580741781</v>
      </c>
      <c r="Z2129" s="70">
        <v>2150.0726477515045</v>
      </c>
      <c r="AA2129" s="70">
        <v>2118.0097175969895</v>
      </c>
      <c r="BJ2129" s="275"/>
    </row>
    <row r="2130" spans="1:62" x14ac:dyDescent="0.25">
      <c r="A2130" t="str">
        <f t="shared" si="43"/>
        <v>93. Sport, ontspanning en recreatie</v>
      </c>
      <c r="B2130" s="275">
        <v>93</v>
      </c>
      <c r="C2130" s="5" t="s">
        <v>157</v>
      </c>
      <c r="D2130" s="267">
        <v>1.011027111555024</v>
      </c>
      <c r="E2130" s="266"/>
      <c r="F2130" s="266"/>
      <c r="G2130" s="266"/>
      <c r="H2130" s="266"/>
      <c r="I2130" s="266"/>
      <c r="J2130" s="266"/>
      <c r="K2130" s="334"/>
      <c r="L2130" s="334"/>
      <c r="M2130" s="269"/>
      <c r="N2130" s="266"/>
      <c r="O2130" s="266"/>
      <c r="P2130" s="266"/>
      <c r="Q2130" s="266"/>
      <c r="R2130" s="266"/>
      <c r="S2130" s="266"/>
      <c r="T2130" s="269"/>
      <c r="U2130" s="266"/>
      <c r="V2130" s="266"/>
      <c r="W2130" s="266"/>
      <c r="X2130" s="266"/>
      <c r="Y2130" s="266"/>
      <c r="Z2130" s="266"/>
      <c r="AA2130" s="266"/>
      <c r="BJ2130" s="275"/>
    </row>
    <row r="2131" spans="1:62" x14ac:dyDescent="0.25">
      <c r="A2131" t="str">
        <f t="shared" si="43"/>
        <v>93. Sport, ontspanning en recreatie</v>
      </c>
      <c r="B2131" s="275">
        <v>93</v>
      </c>
      <c r="C2131" s="5" t="s">
        <v>158</v>
      </c>
      <c r="D2131" s="266"/>
      <c r="E2131" s="267">
        <v>-2.8945648114920841E-3</v>
      </c>
      <c r="F2131" s="267">
        <v>-4.8473042642971365E-4</v>
      </c>
      <c r="G2131" s="267">
        <v>-7.4839040023355619E-3</v>
      </c>
      <c r="H2131" s="267">
        <v>2.4599946650254445E-3</v>
      </c>
      <c r="I2131" s="267">
        <v>-9.8666427295833747E-3</v>
      </c>
      <c r="J2131" s="267">
        <v>2.8551913250056959E-2</v>
      </c>
      <c r="K2131" s="333">
        <v>-7.583272670086405E-5</v>
      </c>
      <c r="L2131" s="333">
        <v>-1.3585528456462104E-2</v>
      </c>
      <c r="M2131" s="268">
        <v>-1.0220261241944417E-2</v>
      </c>
      <c r="N2131" s="267">
        <v>-1.3702791588520169E-3</v>
      </c>
      <c r="O2131" s="267">
        <v>-1.3702791588521279E-3</v>
      </c>
      <c r="P2131" s="267">
        <v>-1.3702791588521279E-3</v>
      </c>
      <c r="Q2131" s="267">
        <v>-1.3702791588522389E-3</v>
      </c>
      <c r="R2131" s="267">
        <v>-1.3702791588520169E-3</v>
      </c>
      <c r="S2131" s="267">
        <v>-1.3702791588519059E-3</v>
      </c>
      <c r="T2131" s="268">
        <v>-1.3702791588521279E-3</v>
      </c>
      <c r="U2131" s="267">
        <v>3.3754065892490637E-3</v>
      </c>
      <c r="V2131" s="267">
        <v>3.3754065892492857E-3</v>
      </c>
      <c r="W2131" s="267">
        <v>3.3754065892492857E-3</v>
      </c>
      <c r="X2131" s="267">
        <v>3.3754065892489526E-3</v>
      </c>
      <c r="Y2131" s="267">
        <v>3.3754065892492857E-3</v>
      </c>
      <c r="Z2131" s="267">
        <v>3.3754065892491747E-3</v>
      </c>
      <c r="AA2131" s="267">
        <v>3.3754065892492857E-3</v>
      </c>
      <c r="BJ2131" s="275"/>
    </row>
    <row r="2132" spans="1:62" x14ac:dyDescent="0.25">
      <c r="A2132" t="str">
        <f t="shared" si="43"/>
        <v>93. Sport, ontspanning en recreatie</v>
      </c>
      <c r="B2132" s="275">
        <v>93</v>
      </c>
      <c r="C2132" s="5" t="s">
        <v>159</v>
      </c>
      <c r="D2132" s="270"/>
      <c r="E2132" s="70">
        <v>143.97858510054826</v>
      </c>
      <c r="F2132" s="70">
        <v>146.6819593118274</v>
      </c>
      <c r="G2132" s="70">
        <v>138.19882868191078</v>
      </c>
      <c r="H2132" s="70">
        <v>132.38341297292968</v>
      </c>
      <c r="I2132" s="70">
        <v>128.66088041075002</v>
      </c>
      <c r="J2132" s="70">
        <v>163.6626131977101</v>
      </c>
      <c r="K2132" s="69">
        <v>129.20530432232223</v>
      </c>
      <c r="L2132" s="69">
        <v>117.90555765472934</v>
      </c>
      <c r="M2132" s="265">
        <v>158.12458275581088</v>
      </c>
      <c r="N2132" s="70">
        <v>164.08950825988859</v>
      </c>
      <c r="O2132" s="70">
        <v>168.22472365072051</v>
      </c>
      <c r="P2132" s="70">
        <v>170.47314610930587</v>
      </c>
      <c r="Q2132" s="70">
        <v>173.96574121397063</v>
      </c>
      <c r="R2132" s="70">
        <v>177.51719659277748</v>
      </c>
      <c r="S2132" s="70">
        <v>180.71684703510203</v>
      </c>
      <c r="T2132" s="265">
        <v>183.57911836769173</v>
      </c>
      <c r="U2132" s="70">
        <v>165.64243946341713</v>
      </c>
      <c r="V2132" s="70">
        <v>168.22688527691909</v>
      </c>
      <c r="W2132" s="70">
        <v>168.87926604885718</v>
      </c>
      <c r="X2132" s="70">
        <v>170.72568528209388</v>
      </c>
      <c r="Y2132" s="70">
        <v>172.57995036354382</v>
      </c>
      <c r="Z2132" s="70">
        <v>174.0457112151602</v>
      </c>
      <c r="AA2132" s="70">
        <v>175.14701541863482</v>
      </c>
      <c r="BJ2132" s="275"/>
    </row>
    <row r="2133" spans="1:62" x14ac:dyDescent="0.25">
      <c r="A2133" t="str">
        <f t="shared" si="43"/>
        <v>93. Sport, ontspanning en recreatie</v>
      </c>
      <c r="B2133" s="275">
        <v>93</v>
      </c>
      <c r="C2133" s="5" t="s">
        <v>160</v>
      </c>
      <c r="D2133" s="270"/>
      <c r="E2133" s="70">
        <v>668.41820639613729</v>
      </c>
      <c r="F2133" s="70">
        <v>673.73593874639323</v>
      </c>
      <c r="G2133" s="70">
        <v>700.02867391074369</v>
      </c>
      <c r="H2133" s="70">
        <v>725.44598446885141</v>
      </c>
      <c r="I2133" s="70">
        <v>698.29366249733539</v>
      </c>
      <c r="J2133" s="70">
        <v>783.83167665211283</v>
      </c>
      <c r="K2133" s="69">
        <v>640.76885416668324</v>
      </c>
      <c r="L2133" s="69">
        <v>613.26903261616644</v>
      </c>
      <c r="M2133" s="265">
        <v>686.66247677988144</v>
      </c>
      <c r="N2133" s="70">
        <v>807.1120923621454</v>
      </c>
      <c r="O2133" s="70">
        <v>827.45210301764894</v>
      </c>
      <c r="P2133" s="70">
        <v>838.51148746158742</v>
      </c>
      <c r="Q2133" s="70">
        <v>855.69062202414011</v>
      </c>
      <c r="R2133" s="70">
        <v>873.15927442073166</v>
      </c>
      <c r="S2133" s="70">
        <v>888.8974930961258</v>
      </c>
      <c r="T2133" s="265">
        <v>902.97623480638651</v>
      </c>
      <c r="U2133" s="70">
        <v>815.24006867331991</v>
      </c>
      <c r="V2133" s="70">
        <v>827.95989934779607</v>
      </c>
      <c r="W2133" s="70">
        <v>831.17071263356274</v>
      </c>
      <c r="X2133" s="70">
        <v>840.25820824990262</v>
      </c>
      <c r="Y2133" s="70">
        <v>849.38431866723715</v>
      </c>
      <c r="Z2133" s="70">
        <v>856.59833327123181</v>
      </c>
      <c r="AA2133" s="70">
        <v>862.01860670706913</v>
      </c>
      <c r="BJ2133" s="275"/>
    </row>
    <row r="2134" spans="1:62" x14ac:dyDescent="0.25">
      <c r="A2134" t="str">
        <f t="shared" si="43"/>
        <v>93. Sport, ontspanning en recreatie</v>
      </c>
      <c r="B2134" s="275">
        <v>93</v>
      </c>
      <c r="C2134" s="5" t="s">
        <v>161</v>
      </c>
      <c r="D2134" s="270"/>
      <c r="E2134" s="70">
        <v>537.45699517971218</v>
      </c>
      <c r="F2134" s="70">
        <v>576.37983107970797</v>
      </c>
      <c r="G2134" s="70">
        <v>601.21145188484752</v>
      </c>
      <c r="H2134" s="70">
        <v>667.5287356709091</v>
      </c>
      <c r="I2134" s="70">
        <v>640.66211035415813</v>
      </c>
      <c r="J2134" s="70">
        <v>755.58090795463124</v>
      </c>
      <c r="K2134" s="69">
        <v>663.58917750916521</v>
      </c>
      <c r="L2134" s="69">
        <v>629.70578586014005</v>
      </c>
      <c r="M2134" s="265">
        <v>688.03515826506134</v>
      </c>
      <c r="N2134" s="70">
        <v>751.09971436834178</v>
      </c>
      <c r="O2134" s="70">
        <v>770.02815855616939</v>
      </c>
      <c r="P2134" s="70">
        <v>780.32003817925977</v>
      </c>
      <c r="Q2134" s="70">
        <v>796.30696637068991</v>
      </c>
      <c r="R2134" s="70">
        <v>812.56332028936299</v>
      </c>
      <c r="S2134" s="70">
        <v>827.2093300117042</v>
      </c>
      <c r="T2134" s="265">
        <v>840.31102800051053</v>
      </c>
      <c r="U2134" s="70">
        <v>761.01891543161332</v>
      </c>
      <c r="V2134" s="70">
        <v>772.89275740323819</v>
      </c>
      <c r="W2134" s="70">
        <v>775.89002132374696</v>
      </c>
      <c r="X2134" s="70">
        <v>784.37311277580307</v>
      </c>
      <c r="Y2134" s="70">
        <v>792.89225078040511</v>
      </c>
      <c r="Z2134" s="70">
        <v>799.6264653765719</v>
      </c>
      <c r="AA2134" s="70">
        <v>804.68623950935773</v>
      </c>
      <c r="BJ2134" s="275"/>
    </row>
    <row r="2135" spans="1:62" x14ac:dyDescent="0.25">
      <c r="A2135" t="str">
        <f t="shared" si="43"/>
        <v>93. Sport, ontspanning en recreatie</v>
      </c>
      <c r="B2135" s="275">
        <v>93</v>
      </c>
      <c r="C2135" s="5" t="s">
        <v>162</v>
      </c>
      <c r="D2135" s="270"/>
      <c r="E2135" s="70">
        <v>390.60901270517604</v>
      </c>
      <c r="F2135" s="70">
        <v>371.04436032127796</v>
      </c>
      <c r="G2135" s="70">
        <v>348.80095392869134</v>
      </c>
      <c r="H2135" s="70">
        <v>377.74389579065013</v>
      </c>
      <c r="I2135" s="70">
        <v>377.47539973671991</v>
      </c>
      <c r="J2135" s="70">
        <v>428.98379451696616</v>
      </c>
      <c r="K2135" s="69">
        <v>408.63899082993953</v>
      </c>
      <c r="L2135" s="69">
        <v>406.41889762475034</v>
      </c>
      <c r="M2135" s="265">
        <v>434.28870603183742</v>
      </c>
      <c r="N2135" s="70">
        <v>462.40891424244296</v>
      </c>
      <c r="O2135" s="70">
        <v>484.65798727167208</v>
      </c>
      <c r="P2135" s="70">
        <v>502.24228264901728</v>
      </c>
      <c r="Q2135" s="70">
        <v>519.70368824073807</v>
      </c>
      <c r="R2135" s="70">
        <v>531.57092961022011</v>
      </c>
      <c r="S2135" s="70">
        <v>549.03611395878545</v>
      </c>
      <c r="T2135" s="265">
        <v>559.72091544270086</v>
      </c>
      <c r="U2135" s="70">
        <v>470.02019724934473</v>
      </c>
      <c r="V2135" s="70">
        <v>488.02320554242988</v>
      </c>
      <c r="W2135" s="70">
        <v>500.99471808218385</v>
      </c>
      <c r="X2135" s="70">
        <v>513.55912483457314</v>
      </c>
      <c r="Y2135" s="70">
        <v>520.36808133116949</v>
      </c>
      <c r="Z2135" s="70">
        <v>532.43318441260226</v>
      </c>
      <c r="AA2135" s="70">
        <v>537.7129741251465</v>
      </c>
      <c r="BJ2135" s="275"/>
    </row>
    <row r="2136" spans="1:62" x14ac:dyDescent="0.25">
      <c r="A2136" t="str">
        <f t="shared" si="43"/>
        <v>93. Sport, ontspanning en recreatie</v>
      </c>
      <c r="B2136" s="275">
        <v>93</v>
      </c>
      <c r="C2136" s="5" t="s">
        <v>163</v>
      </c>
      <c r="D2136" s="270"/>
      <c r="E2136" s="70">
        <v>274.00635810665733</v>
      </c>
      <c r="F2136" s="70">
        <v>284.76438315047596</v>
      </c>
      <c r="G2136" s="70">
        <v>285.33196990380577</v>
      </c>
      <c r="H2136" s="70">
        <v>309.92435953549233</v>
      </c>
      <c r="I2136" s="70">
        <v>297.76435348845331</v>
      </c>
      <c r="J2136" s="70">
        <v>360.34558876310302</v>
      </c>
      <c r="K2136" s="69">
        <v>303.04874536005804</v>
      </c>
      <c r="L2136" s="69">
        <v>292.75988221357443</v>
      </c>
      <c r="M2136" s="265">
        <v>299.29050043911587</v>
      </c>
      <c r="N2136" s="70">
        <v>321.90209957053798</v>
      </c>
      <c r="O2136" s="70">
        <v>336.15737801704432</v>
      </c>
      <c r="P2136" s="70">
        <v>358.41513453040778</v>
      </c>
      <c r="Q2136" s="70">
        <v>369.02051671133523</v>
      </c>
      <c r="R2136" s="70">
        <v>389.8688065597014</v>
      </c>
      <c r="S2136" s="70">
        <v>402.37071806366021</v>
      </c>
      <c r="T2136" s="265">
        <v>421.73101847155397</v>
      </c>
      <c r="U2136" s="70">
        <v>327.93144821259523</v>
      </c>
      <c r="V2136" s="70">
        <v>339.24751992602478</v>
      </c>
      <c r="W2136" s="70">
        <v>358.32338320629458</v>
      </c>
      <c r="X2136" s="70">
        <v>365.47199065244797</v>
      </c>
      <c r="Y2136" s="70">
        <v>382.50476608422264</v>
      </c>
      <c r="Z2136" s="70">
        <v>391.07450701005229</v>
      </c>
      <c r="AA2136" s="70">
        <v>406.05368797742062</v>
      </c>
      <c r="BJ2136" s="275"/>
    </row>
    <row r="2137" spans="1:62" x14ac:dyDescent="0.25">
      <c r="A2137" t="str">
        <f t="shared" si="43"/>
        <v>93. Sport, ontspanning en recreatie</v>
      </c>
      <c r="B2137" s="275">
        <v>93</v>
      </c>
      <c r="C2137" s="5" t="s">
        <v>164</v>
      </c>
      <c r="D2137" s="270"/>
      <c r="E2137" s="70">
        <v>227.1496487830249</v>
      </c>
      <c r="F2137" s="70">
        <v>235.07802649781084</v>
      </c>
      <c r="G2137" s="70">
        <v>221.58796966536536</v>
      </c>
      <c r="H2137" s="70">
        <v>226.21232011962772</v>
      </c>
      <c r="I2137" s="70">
        <v>218.21315814838201</v>
      </c>
      <c r="J2137" s="70">
        <v>273.13531000328504</v>
      </c>
      <c r="K2137" s="69">
        <v>240.44438360551365</v>
      </c>
      <c r="L2137" s="69">
        <v>232.25362849338435</v>
      </c>
      <c r="M2137" s="265">
        <v>244.09711104845485</v>
      </c>
      <c r="N2137" s="70">
        <v>256.96232200142731</v>
      </c>
      <c r="O2137" s="70">
        <v>253.49340405796249</v>
      </c>
      <c r="P2137" s="70">
        <v>246.44710365273525</v>
      </c>
      <c r="Q2137" s="70">
        <v>253.54876933732589</v>
      </c>
      <c r="R2137" s="70">
        <v>257.46625413206488</v>
      </c>
      <c r="S2137" s="70">
        <v>267.24544855311632</v>
      </c>
      <c r="T2137" s="265">
        <v>279.08028370258791</v>
      </c>
      <c r="U2137" s="70">
        <v>262.70275448703092</v>
      </c>
      <c r="V2137" s="70">
        <v>256.72999832745302</v>
      </c>
      <c r="W2137" s="70">
        <v>247.25691668716462</v>
      </c>
      <c r="X2137" s="70">
        <v>252.00027449146285</v>
      </c>
      <c r="Y2137" s="70">
        <v>253.49803521130414</v>
      </c>
      <c r="Z2137" s="70">
        <v>260.66299245476739</v>
      </c>
      <c r="AA2137" s="70">
        <v>269.65780259491288</v>
      </c>
      <c r="BJ2137" s="275"/>
    </row>
    <row r="2138" spans="1:62" x14ac:dyDescent="0.25">
      <c r="A2138" t="str">
        <f t="shared" si="43"/>
        <v>93. Sport, ontspanning en recreatie</v>
      </c>
      <c r="B2138" s="275">
        <v>93</v>
      </c>
      <c r="C2138" s="5" t="s">
        <v>165</v>
      </c>
      <c r="D2138" s="270"/>
      <c r="E2138" s="70">
        <v>271.19850698129028</v>
      </c>
      <c r="F2138" s="70">
        <v>264.28690253441619</v>
      </c>
      <c r="G2138" s="70">
        <v>239.09150449756123</v>
      </c>
      <c r="H2138" s="70">
        <v>252.02814244410942</v>
      </c>
      <c r="I2138" s="70">
        <v>232.50493033218413</v>
      </c>
      <c r="J2138" s="70">
        <v>273.22509094852791</v>
      </c>
      <c r="K2138" s="69">
        <v>227.13276426279307</v>
      </c>
      <c r="L2138" s="69">
        <v>215.68319309088784</v>
      </c>
      <c r="M2138" s="265">
        <v>211.56336056488618</v>
      </c>
      <c r="N2138" s="70">
        <v>222.41636534589026</v>
      </c>
      <c r="O2138" s="70">
        <v>225.60697584601718</v>
      </c>
      <c r="P2138" s="70">
        <v>232.80848978319693</v>
      </c>
      <c r="Q2138" s="70">
        <v>237.16924408407399</v>
      </c>
      <c r="R2138" s="70">
        <v>240.30935179993531</v>
      </c>
      <c r="S2138" s="70">
        <v>242.43600891108389</v>
      </c>
      <c r="T2138" s="265">
        <v>239.163192044769</v>
      </c>
      <c r="U2138" s="70">
        <v>227.63106515335687</v>
      </c>
      <c r="V2138" s="70">
        <v>228.73471978071768</v>
      </c>
      <c r="W2138" s="70">
        <v>233.82619209152639</v>
      </c>
      <c r="X2138" s="70">
        <v>235.9758119480698</v>
      </c>
      <c r="Y2138" s="70">
        <v>236.86155050472982</v>
      </c>
      <c r="Z2138" s="70">
        <v>236.72046097899798</v>
      </c>
      <c r="AA2138" s="70">
        <v>231.33843293680528</v>
      </c>
      <c r="BJ2138" s="275"/>
    </row>
    <row r="2139" spans="1:62" x14ac:dyDescent="0.25">
      <c r="A2139" t="str">
        <f t="shared" si="43"/>
        <v>93. Sport, ontspanning en recreatie</v>
      </c>
      <c r="B2139" s="275">
        <v>93</v>
      </c>
      <c r="C2139" s="5" t="s">
        <v>166</v>
      </c>
      <c r="D2139" s="266"/>
      <c r="E2139" s="70">
        <v>282.3760429792431</v>
      </c>
      <c r="F2139" s="70">
        <v>288.32235829900395</v>
      </c>
      <c r="G2139" s="70">
        <v>273.85644373850334</v>
      </c>
      <c r="H2139" s="70">
        <v>283.69804374015411</v>
      </c>
      <c r="I2139" s="70">
        <v>254.20515111213689</v>
      </c>
      <c r="J2139" s="70">
        <v>293.52551141238519</v>
      </c>
      <c r="K2139" s="69">
        <v>243.70518554720701</v>
      </c>
      <c r="L2139" s="69">
        <v>219.76294000601854</v>
      </c>
      <c r="M2139" s="265">
        <v>212.31706030827422</v>
      </c>
      <c r="N2139" s="70">
        <v>211.7933286083057</v>
      </c>
      <c r="O2139" s="70">
        <v>207.17645847698387</v>
      </c>
      <c r="P2139" s="70">
        <v>200.73068077400589</v>
      </c>
      <c r="Q2139" s="70">
        <v>201.86753393626702</v>
      </c>
      <c r="R2139" s="70">
        <v>197.39181331069443</v>
      </c>
      <c r="S2139" s="70">
        <v>198.44048477886662</v>
      </c>
      <c r="T2139" s="265">
        <v>201.32235174097295</v>
      </c>
      <c r="U2139" s="70">
        <v>217.25070069929285</v>
      </c>
      <c r="V2139" s="70">
        <v>210.52520114510091</v>
      </c>
      <c r="W2139" s="70">
        <v>202.06552323624919</v>
      </c>
      <c r="X2139" s="70">
        <v>201.30738902422419</v>
      </c>
      <c r="Y2139" s="70">
        <v>195.00114041861013</v>
      </c>
      <c r="Z2139" s="70">
        <v>194.20171912676807</v>
      </c>
      <c r="AA2139" s="70">
        <v>195.1774150564415</v>
      </c>
      <c r="BJ2139" s="275"/>
    </row>
    <row r="2140" spans="1:62" x14ac:dyDescent="0.25">
      <c r="A2140" t="str">
        <f t="shared" si="43"/>
        <v>93. Sport, ontspanning en recreatie</v>
      </c>
      <c r="B2140" s="275">
        <v>93</v>
      </c>
      <c r="C2140" s="5" t="s">
        <v>167</v>
      </c>
      <c r="D2140" s="266"/>
      <c r="E2140" s="70">
        <v>193.46607446053784</v>
      </c>
      <c r="F2140" s="70">
        <v>209.63348941060278</v>
      </c>
      <c r="G2140" s="70">
        <v>208.92940465904672</v>
      </c>
      <c r="H2140" s="70">
        <v>227.29797564774879</v>
      </c>
      <c r="I2140" s="70">
        <v>215.23488880809981</v>
      </c>
      <c r="J2140" s="70">
        <v>283.01950830885346</v>
      </c>
      <c r="K2140" s="69">
        <v>231.03911739396099</v>
      </c>
      <c r="L2140" s="69">
        <v>210.68768436527142</v>
      </c>
      <c r="M2140" s="265">
        <v>208.64837812609392</v>
      </c>
      <c r="N2140" s="70">
        <v>213.52770276385471</v>
      </c>
      <c r="O2140" s="70">
        <v>203.92010578648492</v>
      </c>
      <c r="P2140" s="70">
        <v>196.22053797554918</v>
      </c>
      <c r="Q2140" s="70">
        <v>184.38208019646265</v>
      </c>
      <c r="R2140" s="70">
        <v>179.53490122331323</v>
      </c>
      <c r="S2140" s="70">
        <v>170.47765063893564</v>
      </c>
      <c r="T2140" s="265">
        <v>166.79603692728011</v>
      </c>
      <c r="U2140" s="70">
        <v>220.1446052053995</v>
      </c>
      <c r="V2140" s="70">
        <v>208.27092382628243</v>
      </c>
      <c r="W2140" s="70">
        <v>198.53077316358329</v>
      </c>
      <c r="X2140" s="70">
        <v>184.80633670175598</v>
      </c>
      <c r="Y2140" s="70">
        <v>178.26324637802617</v>
      </c>
      <c r="Z2140" s="70">
        <v>167.68536172031702</v>
      </c>
      <c r="AA2140" s="70">
        <v>162.52800484046818</v>
      </c>
      <c r="BJ2140" s="275"/>
    </row>
    <row r="2141" spans="1:62" x14ac:dyDescent="0.25">
      <c r="A2141" t="str">
        <f t="shared" si="43"/>
        <v>93. Sport, ontspanning en recreatie</v>
      </c>
      <c r="B2141" s="275">
        <v>93</v>
      </c>
      <c r="C2141" s="5" t="s">
        <v>168</v>
      </c>
      <c r="D2141" s="266"/>
      <c r="E2141" s="70">
        <v>101.85299643366018</v>
      </c>
      <c r="F2141" s="70">
        <v>115.78293039676728</v>
      </c>
      <c r="G2141" s="70">
        <v>123.74302859268016</v>
      </c>
      <c r="H2141" s="70">
        <v>143.55341547892183</v>
      </c>
      <c r="I2141" s="70">
        <v>149.30410228300883</v>
      </c>
      <c r="J2141" s="70">
        <v>188.50609199221395</v>
      </c>
      <c r="K2141" s="69">
        <v>169.06956859229484</v>
      </c>
      <c r="L2141" s="69">
        <v>173.05582732193528</v>
      </c>
      <c r="M2141" s="265">
        <v>180.21683048995459</v>
      </c>
      <c r="N2141" s="70">
        <v>189.800820582592</v>
      </c>
      <c r="O2141" s="70">
        <v>190.37560810527671</v>
      </c>
      <c r="P2141" s="70">
        <v>191.81267211017064</v>
      </c>
      <c r="Q2141" s="70">
        <v>183.765323227202</v>
      </c>
      <c r="R2141" s="70">
        <v>178.14504155227471</v>
      </c>
      <c r="S2141" s="70">
        <v>172.27956424719136</v>
      </c>
      <c r="T2141" s="265">
        <v>163.90329456279579</v>
      </c>
      <c r="U2141" s="70">
        <v>193.58793349111662</v>
      </c>
      <c r="V2141" s="70">
        <v>192.35623937210931</v>
      </c>
      <c r="W2141" s="70">
        <v>191.99372994667971</v>
      </c>
      <c r="X2141" s="70">
        <v>182.21666318871013</v>
      </c>
      <c r="Y2141" s="70">
        <v>174.98992362166064</v>
      </c>
      <c r="Z2141" s="70">
        <v>167.64393398350077</v>
      </c>
      <c r="AA2141" s="70">
        <v>157.99980042248322</v>
      </c>
      <c r="BJ2141" s="275"/>
    </row>
    <row r="2142" spans="1:62" x14ac:dyDescent="0.25">
      <c r="A2142" t="str">
        <f t="shared" si="43"/>
        <v>93. Sport, ontspanning en recreatie</v>
      </c>
      <c r="B2142" s="275">
        <v>93</v>
      </c>
      <c r="C2142" s="5" t="s">
        <v>169</v>
      </c>
      <c r="D2142" s="266"/>
      <c r="E2142" s="70">
        <v>33.238579334982674</v>
      </c>
      <c r="F2142" s="70">
        <v>35.565168613779903</v>
      </c>
      <c r="G2142" s="70">
        <v>36.275504288268941</v>
      </c>
      <c r="H2142" s="70">
        <v>43.838833005497257</v>
      </c>
      <c r="I2142" s="70">
        <v>42.188478779423342</v>
      </c>
      <c r="J2142" s="70">
        <v>58.414575713456131</v>
      </c>
      <c r="K2142" s="69">
        <v>44.152738361527369</v>
      </c>
      <c r="L2142" s="69">
        <v>49.845208532663477</v>
      </c>
      <c r="M2142" s="265">
        <v>72.457744328387477</v>
      </c>
      <c r="N2142" s="70">
        <v>81.076619365771194</v>
      </c>
      <c r="O2142" s="70">
        <v>87.850856085233588</v>
      </c>
      <c r="P2142" s="70">
        <v>100.9681950427988</v>
      </c>
      <c r="Q2142" s="70">
        <v>111.77998289377794</v>
      </c>
      <c r="R2142" s="70">
        <v>116.51730627229492</v>
      </c>
      <c r="S2142" s="70">
        <v>121.47524836022731</v>
      </c>
      <c r="T2142" s="265">
        <v>123.94714678766307</v>
      </c>
      <c r="U2142" s="70">
        <v>82.618306820826646</v>
      </c>
      <c r="V2142" s="70">
        <v>88.683215745501471</v>
      </c>
      <c r="W2142" s="70">
        <v>100.97056898436942</v>
      </c>
      <c r="X2142" s="70">
        <v>110.73604946573941</v>
      </c>
      <c r="Y2142" s="70">
        <v>114.34842811944732</v>
      </c>
      <c r="Z2142" s="70">
        <v>118.09794349564341</v>
      </c>
      <c r="AA2142" s="70">
        <v>119.37292884111756</v>
      </c>
      <c r="BJ2142" s="275"/>
    </row>
    <row r="2143" spans="1:62" x14ac:dyDescent="0.25">
      <c r="A2143" t="str">
        <f t="shared" si="43"/>
        <v>93. Sport, ontspanning en recreatie</v>
      </c>
      <c r="B2143" s="275">
        <v>93</v>
      </c>
      <c r="C2143" s="5" t="s">
        <v>26</v>
      </c>
      <c r="D2143" s="270"/>
      <c r="E2143" s="70">
        <v>328.55765022918069</v>
      </c>
      <c r="F2143" s="70">
        <v>360.98158842114998</v>
      </c>
      <c r="G2143" s="70">
        <v>368.94793753999585</v>
      </c>
      <c r="H2143" s="70">
        <v>414.69022413216783</v>
      </c>
      <c r="I2143" s="70">
        <v>406.72746987053199</v>
      </c>
      <c r="J2143" s="70">
        <v>529.94017601452356</v>
      </c>
      <c r="K2143" s="69">
        <v>444.26142434778325</v>
      </c>
      <c r="L2143" s="69">
        <v>433.5887202198702</v>
      </c>
      <c r="M2143" s="265">
        <v>461.322952944436</v>
      </c>
      <c r="N2143" s="70">
        <v>484.40514271221787</v>
      </c>
      <c r="O2143" s="70">
        <v>482.14656997699524</v>
      </c>
      <c r="P2143" s="70">
        <v>489.00140512851863</v>
      </c>
      <c r="Q2143" s="70">
        <v>479.9273863174426</v>
      </c>
      <c r="R2143" s="70">
        <v>474.19724904788291</v>
      </c>
      <c r="S2143" s="70">
        <v>464.23246324635431</v>
      </c>
      <c r="T2143" s="265">
        <v>454.64647827773899</v>
      </c>
      <c r="U2143" s="70">
        <v>496.3508455173428</v>
      </c>
      <c r="V2143" s="70">
        <v>489.31037894389317</v>
      </c>
      <c r="W2143" s="70">
        <v>491.49507209463246</v>
      </c>
      <c r="X2143" s="70">
        <v>477.75904935620554</v>
      </c>
      <c r="Y2143" s="70">
        <v>467.60159811913411</v>
      </c>
      <c r="Z2143" s="70">
        <v>453.42723919946121</v>
      </c>
      <c r="AA2143" s="70">
        <v>439.90073410406899</v>
      </c>
      <c r="BJ2143" s="275"/>
    </row>
    <row r="2144" spans="1:62" x14ac:dyDescent="0.25">
      <c r="A2144" t="str">
        <f t="shared" si="43"/>
        <v>93. Sport, ontspanning en recreatie</v>
      </c>
      <c r="B2144" s="275">
        <v>93</v>
      </c>
      <c r="C2144" s="5" t="s">
        <v>19</v>
      </c>
      <c r="D2144" s="270"/>
      <c r="E2144" s="70">
        <v>3123.751006460971</v>
      </c>
      <c r="F2144" s="70">
        <v>3201.2753483620631</v>
      </c>
      <c r="G2144" s="70">
        <v>3177.0557337514256</v>
      </c>
      <c r="H2144" s="70">
        <v>3389.6551188748922</v>
      </c>
      <c r="I2144" s="70">
        <v>3254.5071159506515</v>
      </c>
      <c r="J2144" s="70">
        <v>3862.2306694632448</v>
      </c>
      <c r="K2144" s="69">
        <v>3300.7948299514651</v>
      </c>
      <c r="L2144" s="69">
        <v>3161.3476377795218</v>
      </c>
      <c r="M2144" s="265">
        <v>3395.7019091377579</v>
      </c>
      <c r="N2144" s="70">
        <v>3682.1894874711979</v>
      </c>
      <c r="O2144" s="70">
        <v>3754.943758871214</v>
      </c>
      <c r="P2144" s="70">
        <v>3818.9497682680349</v>
      </c>
      <c r="Q2144" s="70">
        <v>3887.2004682359834</v>
      </c>
      <c r="R2144" s="70">
        <v>3954.0441957633711</v>
      </c>
      <c r="S2144" s="70">
        <v>4020.5849076547988</v>
      </c>
      <c r="T2144" s="265">
        <v>4082.5306208549123</v>
      </c>
      <c r="U2144" s="70">
        <v>3743.7884348873131</v>
      </c>
      <c r="V2144" s="70">
        <v>3781.6505656935724</v>
      </c>
      <c r="W2144" s="70">
        <v>3809.9018054042181</v>
      </c>
      <c r="X2144" s="70">
        <v>3841.4306466147827</v>
      </c>
      <c r="Y2144" s="70">
        <v>3870.691691480356</v>
      </c>
      <c r="Z2144" s="70">
        <v>3898.7906130456131</v>
      </c>
      <c r="AA2144" s="70">
        <v>3921.6929084298577</v>
      </c>
      <c r="BJ2144" s="275"/>
    </row>
    <row r="2145" spans="1:62" x14ac:dyDescent="0.25">
      <c r="A2145" t="str">
        <f t="shared" si="43"/>
        <v>93. Sport, ontspanning en recreatie</v>
      </c>
      <c r="B2145" s="275">
        <v>93</v>
      </c>
      <c r="C2145" s="5" t="s">
        <v>20</v>
      </c>
      <c r="D2145" s="270"/>
      <c r="E2145" s="267">
        <v>0.10518048639267746</v>
      </c>
      <c r="F2145" s="267">
        <v>0.11276180557409618</v>
      </c>
      <c r="G2145" s="267">
        <v>0.11612888424350901</v>
      </c>
      <c r="H2145" s="267">
        <v>0.12233994597946397</v>
      </c>
      <c r="I2145" s="267">
        <v>0.12497359980475128</v>
      </c>
      <c r="J2145" s="267">
        <v>0.1372109077286604</v>
      </c>
      <c r="K2145" s="333">
        <v>0.13459225648215029</v>
      </c>
      <c r="L2145" s="333">
        <v>0.13715312894991066</v>
      </c>
      <c r="M2145" s="268">
        <v>0.13585496173943487</v>
      </c>
      <c r="N2145" s="267">
        <v>0.13155356191212494</v>
      </c>
      <c r="O2145" s="267">
        <v>0.12840314021692162</v>
      </c>
      <c r="P2145" s="267">
        <v>0.12804604270830458</v>
      </c>
      <c r="Q2145" s="267">
        <v>0.12346350290887731</v>
      </c>
      <c r="R2145" s="267">
        <v>0.11992714941223209</v>
      </c>
      <c r="S2145" s="267">
        <v>0.11546391231845429</v>
      </c>
      <c r="T2145" s="268">
        <v>0.11136388688801376</v>
      </c>
      <c r="U2145" s="267">
        <v>0.1325798330087215</v>
      </c>
      <c r="V2145" s="267">
        <v>0.12939069076948187</v>
      </c>
      <c r="W2145" s="267">
        <v>0.12900465607734646</v>
      </c>
      <c r="X2145" s="267">
        <v>0.12437008325979418</v>
      </c>
      <c r="Y2145" s="267">
        <v>0.12080569453474055</v>
      </c>
      <c r="Z2145" s="267">
        <v>0.11629945903795487</v>
      </c>
      <c r="AA2145" s="267">
        <v>0.1121711323083157</v>
      </c>
      <c r="BJ2145" s="275"/>
    </row>
    <row r="2146" spans="1:62" x14ac:dyDescent="0.25">
      <c r="A2146" t="str">
        <f t="shared" si="43"/>
        <v>93. Sport, ontspanning en recreatie</v>
      </c>
      <c r="B2146" s="275">
        <v>93</v>
      </c>
      <c r="C2146" s="5" t="s">
        <v>29</v>
      </c>
      <c r="D2146" s="270"/>
      <c r="E2146" s="70">
        <v>3123.751006460971</v>
      </c>
      <c r="F2146" s="70">
        <v>3201.2753483620631</v>
      </c>
      <c r="G2146" s="70">
        <v>3177.0557337514256</v>
      </c>
      <c r="H2146" s="70">
        <v>3389.6551188748922</v>
      </c>
      <c r="I2146" s="70">
        <v>3254.5071159506515</v>
      </c>
      <c r="J2146" s="70">
        <v>3283.2306694632448</v>
      </c>
      <c r="K2146" s="69">
        <v>3300.7948299514651</v>
      </c>
      <c r="L2146" s="69">
        <v>3161.3476377795218</v>
      </c>
      <c r="M2146" s="265">
        <v>3395.7019091377579</v>
      </c>
      <c r="N2146" s="70">
        <v>3682.1894874711979</v>
      </c>
      <c r="O2146" s="70">
        <v>3754.943758871214</v>
      </c>
      <c r="P2146" s="70">
        <v>3818.9497682680349</v>
      </c>
      <c r="Q2146" s="70">
        <v>3887.2004682359834</v>
      </c>
      <c r="R2146" s="70">
        <v>3954.0441957633711</v>
      </c>
      <c r="S2146" s="70">
        <v>4020.5849076547988</v>
      </c>
      <c r="T2146" s="265">
        <v>4082.5306208549123</v>
      </c>
      <c r="U2146" s="70">
        <v>3743.7884348873131</v>
      </c>
      <c r="V2146" s="70">
        <v>3781.6505656935724</v>
      </c>
      <c r="W2146" s="70">
        <v>3809.9018054042181</v>
      </c>
      <c r="X2146" s="70">
        <v>3841.4306466147827</v>
      </c>
      <c r="Y2146" s="70">
        <v>3870.691691480356</v>
      </c>
      <c r="Z2146" s="70">
        <v>3898.7906130456131</v>
      </c>
      <c r="AA2146" s="70">
        <v>3921.6929084298577</v>
      </c>
      <c r="BJ2146" s="275"/>
    </row>
    <row r="2147" spans="1:62" x14ac:dyDescent="0.25">
      <c r="A2147" t="str">
        <f t="shared" si="43"/>
        <v>94. Verenigingen</v>
      </c>
      <c r="B2147" s="275">
        <v>94</v>
      </c>
      <c r="C2147" s="5" t="s">
        <v>25</v>
      </c>
      <c r="D2147" s="70">
        <v>15767</v>
      </c>
      <c r="E2147" s="70">
        <v>15086</v>
      </c>
      <c r="F2147" s="70">
        <v>14513</v>
      </c>
      <c r="G2147" s="70">
        <v>14136</v>
      </c>
      <c r="H2147" s="70">
        <v>14181</v>
      </c>
      <c r="I2147" s="70">
        <v>13961</v>
      </c>
      <c r="J2147" s="70">
        <v>13511</v>
      </c>
      <c r="K2147" s="69">
        <v>13416</v>
      </c>
      <c r="L2147" s="69">
        <v>13438</v>
      </c>
      <c r="M2147" s="265">
        <v>13233.095789231218</v>
      </c>
      <c r="N2147" s="70">
        <v>12977.985277525524</v>
      </c>
      <c r="O2147" s="70">
        <v>12727.792841999382</v>
      </c>
      <c r="P2147" s="70">
        <v>12482.423670905735</v>
      </c>
      <c r="Q2147" s="70">
        <v>12241.784780299096</v>
      </c>
      <c r="R2147" s="70">
        <v>12005.784978798791</v>
      </c>
      <c r="S2147" s="70">
        <v>11774.334833031515</v>
      </c>
      <c r="T2147" s="265">
        <v>11547.34663374007</v>
      </c>
      <c r="U2147" s="70">
        <v>12594.337178092022</v>
      </c>
      <c r="V2147" s="70">
        <v>11986.411304038917</v>
      </c>
      <c r="W2147" s="70">
        <v>11407.829877662363</v>
      </c>
      <c r="X2147" s="70">
        <v>10857.176448953889</v>
      </c>
      <c r="Y2147" s="70">
        <v>10333.102939634131</v>
      </c>
      <c r="Z2147" s="70">
        <v>9834.3263428645223</v>
      </c>
      <c r="AA2147" s="70">
        <v>9359.625582263232</v>
      </c>
      <c r="BJ2147" s="275"/>
    </row>
    <row r="2148" spans="1:62" x14ac:dyDescent="0.25">
      <c r="A2148" t="str">
        <f t="shared" si="43"/>
        <v>94. Verenigingen</v>
      </c>
      <c r="B2148" s="275">
        <v>94</v>
      </c>
      <c r="C2148" s="5" t="s">
        <v>154</v>
      </c>
      <c r="D2148" s="266"/>
      <c r="E2148" s="70">
        <v>-681</v>
      </c>
      <c r="F2148" s="70">
        <v>-573</v>
      </c>
      <c r="G2148" s="70">
        <v>-377</v>
      </c>
      <c r="H2148" s="70">
        <v>45</v>
      </c>
      <c r="I2148" s="70">
        <v>-220</v>
      </c>
      <c r="J2148" s="70">
        <v>-450</v>
      </c>
      <c r="K2148" s="69">
        <v>-95</v>
      </c>
      <c r="L2148" s="69">
        <v>22</v>
      </c>
      <c r="M2148" s="265">
        <v>-204.90421076878192</v>
      </c>
      <c r="N2148" s="70">
        <v>-255.11051170569408</v>
      </c>
      <c r="O2148" s="70">
        <v>-250.19243552614171</v>
      </c>
      <c r="P2148" s="70">
        <v>-245.36917109364731</v>
      </c>
      <c r="Q2148" s="70">
        <v>-240.6388906066386</v>
      </c>
      <c r="R2148" s="70">
        <v>-235.99980150030569</v>
      </c>
      <c r="S2148" s="70">
        <v>-231.4501457672759</v>
      </c>
      <c r="T2148" s="265">
        <v>-226.9881992914452</v>
      </c>
      <c r="U2148" s="70">
        <v>-638.75861113919564</v>
      </c>
      <c r="V2148" s="70">
        <v>-607.92587405310587</v>
      </c>
      <c r="W2148" s="70">
        <v>-578.58142637655328</v>
      </c>
      <c r="X2148" s="70">
        <v>-550.65342870847417</v>
      </c>
      <c r="Y2148" s="70">
        <v>-524.07350931975816</v>
      </c>
      <c r="Z2148" s="70">
        <v>-498.77659676960866</v>
      </c>
      <c r="AA2148" s="70">
        <v>-474.70076060129031</v>
      </c>
      <c r="BJ2148" s="275"/>
    </row>
    <row r="2149" spans="1:62" x14ac:dyDescent="0.25">
      <c r="A2149" t="str">
        <f t="shared" si="43"/>
        <v>94. Verenigingen</v>
      </c>
      <c r="B2149" s="275">
        <v>94</v>
      </c>
      <c r="C2149" s="5" t="s">
        <v>155</v>
      </c>
      <c r="D2149" s="266"/>
      <c r="E2149" s="267">
        <v>0.95680852413268214</v>
      </c>
      <c r="F2149" s="267">
        <v>0.96201776481506029</v>
      </c>
      <c r="G2149" s="267">
        <v>0.97402328946461791</v>
      </c>
      <c r="H2149" s="267">
        <v>1.0031833616298811</v>
      </c>
      <c r="I2149" s="267">
        <v>0.98448628446512942</v>
      </c>
      <c r="J2149" s="267">
        <v>0.96776735190888907</v>
      </c>
      <c r="K2149" s="333">
        <v>0.99296869217674488</v>
      </c>
      <c r="L2149" s="333">
        <v>1.0016398330351819</v>
      </c>
      <c r="M2149" s="268">
        <v>0.9847518819192751</v>
      </c>
      <c r="N2149" s="267">
        <v>0.98072178152648926</v>
      </c>
      <c r="O2149" s="267">
        <v>0.98072178152648937</v>
      </c>
      <c r="P2149" s="267">
        <v>0.98072178152648948</v>
      </c>
      <c r="Q2149" s="267">
        <v>0.98072178152648959</v>
      </c>
      <c r="R2149" s="267">
        <v>0.98072178152648914</v>
      </c>
      <c r="S2149" s="267">
        <v>0.98072178152648937</v>
      </c>
      <c r="T2149" s="268">
        <v>0.98072178152648959</v>
      </c>
      <c r="U2149" s="267">
        <v>0.95173022085587844</v>
      </c>
      <c r="V2149" s="267">
        <v>0.95173022085587811</v>
      </c>
      <c r="W2149" s="267">
        <v>0.95173022085587911</v>
      </c>
      <c r="X2149" s="267">
        <v>0.95173022085587844</v>
      </c>
      <c r="Y2149" s="267">
        <v>0.95173022085587877</v>
      </c>
      <c r="Z2149" s="267">
        <v>0.95173022085587888</v>
      </c>
      <c r="AA2149" s="267">
        <v>0.95173022085587811</v>
      </c>
      <c r="BJ2149" s="275"/>
    </row>
    <row r="2150" spans="1:62" x14ac:dyDescent="0.25">
      <c r="A2150" t="str">
        <f t="shared" si="43"/>
        <v>94. Verenigingen</v>
      </c>
      <c r="B2150" s="275">
        <v>94</v>
      </c>
      <c r="C2150" s="5" t="s">
        <v>8</v>
      </c>
      <c r="D2150" s="70">
        <v>328</v>
      </c>
      <c r="E2150" s="70">
        <v>288</v>
      </c>
      <c r="F2150" s="70">
        <v>17</v>
      </c>
      <c r="G2150" s="70">
        <v>20</v>
      </c>
      <c r="H2150" s="70">
        <v>24</v>
      </c>
      <c r="I2150" s="70">
        <v>21</v>
      </c>
      <c r="J2150" s="70">
        <v>9</v>
      </c>
      <c r="K2150" s="69">
        <v>13</v>
      </c>
      <c r="L2150" s="69">
        <v>22</v>
      </c>
      <c r="M2150" s="265">
        <v>81.46788156555418</v>
      </c>
      <c r="N2150" s="70">
        <v>80.613562314803318</v>
      </c>
      <c r="O2150" s="70">
        <v>76.410006433237555</v>
      </c>
      <c r="P2150" s="70">
        <v>75.911182446839419</v>
      </c>
      <c r="Q2150" s="70">
        <v>74.653142048097791</v>
      </c>
      <c r="R2150" s="70">
        <v>73.836961798947783</v>
      </c>
      <c r="S2150" s="70">
        <v>72.47492589821934</v>
      </c>
      <c r="T2150" s="265">
        <v>68.124026784106093</v>
      </c>
      <c r="U2150" s="70">
        <v>78.230508296072344</v>
      </c>
      <c r="V2150" s="70">
        <v>71.959197971136362</v>
      </c>
      <c r="W2150" s="70">
        <v>69.376098584458632</v>
      </c>
      <c r="X2150" s="70">
        <v>66.20949070999896</v>
      </c>
      <c r="Y2150" s="70">
        <v>63.549774410060593</v>
      </c>
      <c r="Z2150" s="70">
        <v>60.533531878038502</v>
      </c>
      <c r="AA2150" s="70">
        <v>55.217480177849787</v>
      </c>
      <c r="BJ2150" s="275"/>
    </row>
    <row r="2151" spans="1:62" x14ac:dyDescent="0.25">
      <c r="A2151" t="str">
        <f t="shared" si="43"/>
        <v>94. Verenigingen</v>
      </c>
      <c r="B2151" s="275">
        <v>94</v>
      </c>
      <c r="C2151" s="5" t="s">
        <v>9</v>
      </c>
      <c r="D2151" s="70">
        <v>442</v>
      </c>
      <c r="E2151" s="70">
        <v>438</v>
      </c>
      <c r="F2151" s="70">
        <v>411</v>
      </c>
      <c r="G2151" s="70">
        <v>402</v>
      </c>
      <c r="H2151" s="70">
        <v>424</v>
      </c>
      <c r="I2151" s="70">
        <v>423</v>
      </c>
      <c r="J2151" s="70">
        <v>404</v>
      </c>
      <c r="K2151" s="69">
        <v>450</v>
      </c>
      <c r="L2151" s="69">
        <v>409</v>
      </c>
      <c r="M2151" s="265">
        <v>417.55034177062328</v>
      </c>
      <c r="N2151" s="70">
        <v>413.17166776711184</v>
      </c>
      <c r="O2151" s="70">
        <v>391.6270275816745</v>
      </c>
      <c r="P2151" s="70">
        <v>389.07038658400313</v>
      </c>
      <c r="Q2151" s="70">
        <v>382.62250567239346</v>
      </c>
      <c r="R2151" s="70">
        <v>378.43930690215421</v>
      </c>
      <c r="S2151" s="70">
        <v>371.4584140039463</v>
      </c>
      <c r="T2151" s="265">
        <v>349.15859010775671</v>
      </c>
      <c r="U2151" s="70">
        <v>400.95771300534113</v>
      </c>
      <c r="V2151" s="70">
        <v>368.81513461486742</v>
      </c>
      <c r="W2151" s="70">
        <v>355.57587994163907</v>
      </c>
      <c r="X2151" s="70">
        <v>339.34594766863347</v>
      </c>
      <c r="Y2151" s="70">
        <v>325.71400550062049</v>
      </c>
      <c r="Z2151" s="70">
        <v>310.25474626978496</v>
      </c>
      <c r="AA2151" s="70">
        <v>283.00819018377729</v>
      </c>
      <c r="BJ2151" s="275"/>
    </row>
    <row r="2152" spans="1:62" x14ac:dyDescent="0.25">
      <c r="A2152" t="str">
        <f t="shared" si="43"/>
        <v>94. Verenigingen</v>
      </c>
      <c r="B2152" s="275">
        <v>94</v>
      </c>
      <c r="C2152" s="5" t="s">
        <v>10</v>
      </c>
      <c r="D2152" s="70">
        <v>1627</v>
      </c>
      <c r="E2152" s="70">
        <v>1549</v>
      </c>
      <c r="F2152" s="70">
        <v>1472</v>
      </c>
      <c r="G2152" s="70">
        <v>1449</v>
      </c>
      <c r="H2152" s="70">
        <v>1478</v>
      </c>
      <c r="I2152" s="70">
        <v>1482</v>
      </c>
      <c r="J2152" s="70">
        <v>1423</v>
      </c>
      <c r="K2152" s="69">
        <v>1497</v>
      </c>
      <c r="L2152" s="69">
        <v>1490</v>
      </c>
      <c r="M2152" s="265">
        <v>1478.6091119182186</v>
      </c>
      <c r="N2152" s="70">
        <v>1463.1035629291862</v>
      </c>
      <c r="O2152" s="70">
        <v>1386.8107232296634</v>
      </c>
      <c r="P2152" s="70">
        <v>1377.7572695573945</v>
      </c>
      <c r="Q2152" s="70">
        <v>1354.9243449619044</v>
      </c>
      <c r="R2152" s="70">
        <v>1340.1110034318463</v>
      </c>
      <c r="S2152" s="70">
        <v>1315.3906025219944</v>
      </c>
      <c r="T2152" s="265">
        <v>1236.4235427244703</v>
      </c>
      <c r="U2152" s="70">
        <v>1419.8520959881484</v>
      </c>
      <c r="V2152" s="70">
        <v>1306.0303491607729</v>
      </c>
      <c r="W2152" s="70">
        <v>1259.148139672378</v>
      </c>
      <c r="X2152" s="70">
        <v>1201.6754870506143</v>
      </c>
      <c r="Y2152" s="70">
        <v>1153.4027115637277</v>
      </c>
      <c r="Z2152" s="70">
        <v>1098.6591291125937</v>
      </c>
      <c r="AA2152" s="70">
        <v>1002.1749401012171</v>
      </c>
      <c r="BJ2152" s="275"/>
    </row>
    <row r="2153" spans="1:62" x14ac:dyDescent="0.25">
      <c r="A2153" t="str">
        <f t="shared" si="43"/>
        <v>94. Verenigingen</v>
      </c>
      <c r="B2153" s="275">
        <v>94</v>
      </c>
      <c r="C2153" s="5" t="s">
        <v>11</v>
      </c>
      <c r="D2153" s="70">
        <v>1996</v>
      </c>
      <c r="E2153" s="70">
        <v>1825</v>
      </c>
      <c r="F2153" s="70">
        <v>1779</v>
      </c>
      <c r="G2153" s="70">
        <v>1635</v>
      </c>
      <c r="H2153" s="70">
        <v>1668</v>
      </c>
      <c r="I2153" s="70">
        <v>1563</v>
      </c>
      <c r="J2153" s="70">
        <v>1557</v>
      </c>
      <c r="K2153" s="69">
        <v>1572</v>
      </c>
      <c r="L2153" s="69">
        <v>1606</v>
      </c>
      <c r="M2153" s="265">
        <v>1586.4153668527015</v>
      </c>
      <c r="N2153" s="70">
        <v>1571.5972583334499</v>
      </c>
      <c r="O2153" s="70">
        <v>1559.3292030918749</v>
      </c>
      <c r="P2153" s="70">
        <v>1538.328639955261</v>
      </c>
      <c r="Q2153" s="70">
        <v>1498.9026367773458</v>
      </c>
      <c r="R2153" s="70">
        <v>1466.3174295958354</v>
      </c>
      <c r="S2153" s="70">
        <v>1437.7129513414441</v>
      </c>
      <c r="T2153" s="265">
        <v>1407.3248608331328</v>
      </c>
      <c r="U2153" s="70">
        <v>1525.138560134842</v>
      </c>
      <c r="V2153" s="70">
        <v>1468.4997955798251</v>
      </c>
      <c r="W2153" s="70">
        <v>1405.8961531203952</v>
      </c>
      <c r="X2153" s="70">
        <v>1329.3690993067996</v>
      </c>
      <c r="Y2153" s="70">
        <v>1262.0256791996505</v>
      </c>
      <c r="Z2153" s="70">
        <v>1200.8269300436007</v>
      </c>
      <c r="AA2153" s="70">
        <v>1140.697875260938</v>
      </c>
      <c r="BJ2153" s="275"/>
    </row>
    <row r="2154" spans="1:62" x14ac:dyDescent="0.25">
      <c r="A2154" t="str">
        <f t="shared" si="43"/>
        <v>94. Verenigingen</v>
      </c>
      <c r="B2154" s="275">
        <v>94</v>
      </c>
      <c r="C2154" s="5" t="s">
        <v>12</v>
      </c>
      <c r="D2154" s="70">
        <v>1764</v>
      </c>
      <c r="E2154" s="70">
        <v>1867</v>
      </c>
      <c r="F2154" s="70">
        <v>1858</v>
      </c>
      <c r="G2154" s="70">
        <v>1817</v>
      </c>
      <c r="H2154" s="70">
        <v>1829</v>
      </c>
      <c r="I2154" s="70">
        <v>1762</v>
      </c>
      <c r="J2154" s="70">
        <v>1690</v>
      </c>
      <c r="K2154" s="69">
        <v>1628</v>
      </c>
      <c r="L2154" s="69">
        <v>1645</v>
      </c>
      <c r="M2154" s="265">
        <v>1601.1864596539372</v>
      </c>
      <c r="N2154" s="70">
        <v>1540.8722447127639</v>
      </c>
      <c r="O2154" s="70">
        <v>1524.0421903383542</v>
      </c>
      <c r="P2154" s="70">
        <v>1505.4862811614184</v>
      </c>
      <c r="Q2154" s="70">
        <v>1487.1417937728879</v>
      </c>
      <c r="R2154" s="70">
        <v>1469.0065967186802</v>
      </c>
      <c r="S2154" s="70">
        <v>1455.2851593066994</v>
      </c>
      <c r="T2154" s="265">
        <v>1443.925048672789</v>
      </c>
      <c r="U2154" s="70">
        <v>1495.3218225545877</v>
      </c>
      <c r="V2154" s="70">
        <v>1435.2682169545931</v>
      </c>
      <c r="W2154" s="70">
        <v>1375.8811454761212</v>
      </c>
      <c r="X2154" s="70">
        <v>1318.9384676644804</v>
      </c>
      <c r="Y2154" s="70">
        <v>1264.3401834783203</v>
      </c>
      <c r="Z2154" s="70">
        <v>1215.5038379237974</v>
      </c>
      <c r="AA2154" s="70">
        <v>1170.3639158921894</v>
      </c>
      <c r="BJ2154" s="275"/>
    </row>
    <row r="2155" spans="1:62" x14ac:dyDescent="0.25">
      <c r="A2155" t="str">
        <f t="shared" si="43"/>
        <v>94. Verenigingen</v>
      </c>
      <c r="B2155" s="275">
        <v>94</v>
      </c>
      <c r="C2155" s="5" t="s">
        <v>13</v>
      </c>
      <c r="D2155" s="70">
        <v>1845</v>
      </c>
      <c r="E2155" s="70">
        <v>1595</v>
      </c>
      <c r="F2155" s="70">
        <v>1563</v>
      </c>
      <c r="G2155" s="70">
        <v>1499</v>
      </c>
      <c r="H2155" s="70">
        <v>1563</v>
      </c>
      <c r="I2155" s="70">
        <v>1620</v>
      </c>
      <c r="J2155" s="70">
        <v>1637</v>
      </c>
      <c r="K2155" s="69">
        <v>1694</v>
      </c>
      <c r="L2155" s="69">
        <v>1711</v>
      </c>
      <c r="M2155" s="265">
        <v>1706.5535883027508</v>
      </c>
      <c r="N2155" s="70">
        <v>1664.0256588590958</v>
      </c>
      <c r="O2155" s="70">
        <v>1609.9844191168327</v>
      </c>
      <c r="P2155" s="70">
        <v>1546.8612945100149</v>
      </c>
      <c r="Q2155" s="70">
        <v>1523.2554487897887</v>
      </c>
      <c r="R2155" s="70">
        <v>1482.6844979916661</v>
      </c>
      <c r="S2155" s="70">
        <v>1426.834068478827</v>
      </c>
      <c r="T2155" s="265">
        <v>1411.2495870020805</v>
      </c>
      <c r="U2155" s="70">
        <v>1614.8346428594541</v>
      </c>
      <c r="V2155" s="70">
        <v>1516.2043946024085</v>
      </c>
      <c r="W2155" s="70">
        <v>1413.694243790268</v>
      </c>
      <c r="X2155" s="70">
        <v>1350.9674840025341</v>
      </c>
      <c r="Y2155" s="70">
        <v>1276.1124384455297</v>
      </c>
      <c r="Z2155" s="70">
        <v>1191.7405157506555</v>
      </c>
      <c r="AA2155" s="70">
        <v>1143.8790361474503</v>
      </c>
      <c r="BJ2155" s="275"/>
    </row>
    <row r="2156" spans="1:62" x14ac:dyDescent="0.25">
      <c r="A2156" t="str">
        <f t="shared" si="43"/>
        <v>94. Verenigingen</v>
      </c>
      <c r="B2156" s="275">
        <v>94</v>
      </c>
      <c r="C2156" s="5" t="s">
        <v>14</v>
      </c>
      <c r="D2156" s="70">
        <v>1936</v>
      </c>
      <c r="E2156" s="70">
        <v>1821</v>
      </c>
      <c r="F2156" s="70">
        <v>1740</v>
      </c>
      <c r="G2156" s="70">
        <v>1679</v>
      </c>
      <c r="H2156" s="70">
        <v>1633</v>
      </c>
      <c r="I2156" s="70">
        <v>1607</v>
      </c>
      <c r="J2156" s="70">
        <v>1484</v>
      </c>
      <c r="K2156" s="69">
        <v>1403</v>
      </c>
      <c r="L2156" s="69">
        <v>1426</v>
      </c>
      <c r="M2156" s="265">
        <v>1464.3076663624875</v>
      </c>
      <c r="N2156" s="70">
        <v>1517.5991585748745</v>
      </c>
      <c r="O2156" s="70">
        <v>1548.8699453188035</v>
      </c>
      <c r="P2156" s="70">
        <v>1592.9380139209513</v>
      </c>
      <c r="Q2156" s="70">
        <v>1584.3708649722362</v>
      </c>
      <c r="R2156" s="70">
        <v>1580.2535270722983</v>
      </c>
      <c r="S2156" s="70">
        <v>1540.8730405976507</v>
      </c>
      <c r="T2156" s="265">
        <v>1490.8313306300172</v>
      </c>
      <c r="U2156" s="70">
        <v>1472.7367226544554</v>
      </c>
      <c r="V2156" s="70">
        <v>1458.6497793861843</v>
      </c>
      <c r="W2156" s="70">
        <v>1455.804285094659</v>
      </c>
      <c r="X2156" s="70">
        <v>1405.1704347284719</v>
      </c>
      <c r="Y2156" s="70">
        <v>1360.0878572116255</v>
      </c>
      <c r="Z2156" s="70">
        <v>1286.9897577269505</v>
      </c>
      <c r="AA2156" s="70">
        <v>1208.3834930730582</v>
      </c>
      <c r="BJ2156" s="275"/>
    </row>
    <row r="2157" spans="1:62" x14ac:dyDescent="0.25">
      <c r="A2157" t="str">
        <f t="shared" si="43"/>
        <v>94. Verenigingen</v>
      </c>
      <c r="B2157" s="275">
        <v>94</v>
      </c>
      <c r="C2157" s="5" t="s">
        <v>15</v>
      </c>
      <c r="D2157" s="70">
        <v>2429</v>
      </c>
      <c r="E2157" s="70">
        <v>2256</v>
      </c>
      <c r="F2157" s="70">
        <v>2167</v>
      </c>
      <c r="G2157" s="70">
        <v>1987</v>
      </c>
      <c r="H2157" s="70">
        <v>1922</v>
      </c>
      <c r="I2157" s="70">
        <v>1752</v>
      </c>
      <c r="J2157" s="70">
        <v>1635</v>
      </c>
      <c r="K2157" s="69">
        <v>1573</v>
      </c>
      <c r="L2157" s="69">
        <v>1582</v>
      </c>
      <c r="M2157" s="265">
        <v>1493.9810728537173</v>
      </c>
      <c r="N2157" s="70">
        <v>1433.8886443370575</v>
      </c>
      <c r="O2157" s="70">
        <v>1368.0416876753011</v>
      </c>
      <c r="P2157" s="70">
        <v>1311.628612805762</v>
      </c>
      <c r="Q2157" s="70">
        <v>1305.6069841092849</v>
      </c>
      <c r="R2157" s="70">
        <v>1340.653263861612</v>
      </c>
      <c r="S2157" s="70">
        <v>1389.8877498391671</v>
      </c>
      <c r="T2157" s="265">
        <v>1418.3602384774558</v>
      </c>
      <c r="U2157" s="70">
        <v>1391.5008128335162</v>
      </c>
      <c r="V2157" s="70">
        <v>1288.3545916490418</v>
      </c>
      <c r="W2157" s="70">
        <v>1198.7124033001753</v>
      </c>
      <c r="X2157" s="70">
        <v>1157.9361713884593</v>
      </c>
      <c r="Y2157" s="70">
        <v>1153.8694226409971</v>
      </c>
      <c r="Z2157" s="70">
        <v>1160.8816893437013</v>
      </c>
      <c r="AA2157" s="70">
        <v>1149.6425277586764</v>
      </c>
      <c r="BJ2157" s="275"/>
    </row>
    <row r="2158" spans="1:62" x14ac:dyDescent="0.25">
      <c r="A2158" t="str">
        <f t="shared" si="43"/>
        <v>94. Verenigingen</v>
      </c>
      <c r="B2158" s="275">
        <v>94</v>
      </c>
      <c r="C2158" s="5" t="s">
        <v>16</v>
      </c>
      <c r="D2158" s="70">
        <v>2114</v>
      </c>
      <c r="E2158" s="70">
        <v>2095</v>
      </c>
      <c r="F2158" s="70">
        <v>2107</v>
      </c>
      <c r="G2158" s="70">
        <v>2149</v>
      </c>
      <c r="H2158" s="70">
        <v>2119</v>
      </c>
      <c r="I2158" s="70">
        <v>2135</v>
      </c>
      <c r="J2158" s="70">
        <v>2018</v>
      </c>
      <c r="K2158" s="69">
        <v>1933</v>
      </c>
      <c r="L2158" s="69">
        <v>1822</v>
      </c>
      <c r="M2158" s="265">
        <v>1673.3658856302181</v>
      </c>
      <c r="N2158" s="70">
        <v>1569.2719261999475</v>
      </c>
      <c r="O2158" s="70">
        <v>1488.8505757689404</v>
      </c>
      <c r="P2158" s="70">
        <v>1442.7074752022318</v>
      </c>
      <c r="Q2158" s="70">
        <v>1382.686417447454</v>
      </c>
      <c r="R2158" s="70">
        <v>1303.8264505125246</v>
      </c>
      <c r="S2158" s="70">
        <v>1251.7343199882716</v>
      </c>
      <c r="T2158" s="265">
        <v>1194.7891681731587</v>
      </c>
      <c r="U2158" s="70">
        <v>1522.8819681974871</v>
      </c>
      <c r="V2158" s="70">
        <v>1402.1264796621483</v>
      </c>
      <c r="W2158" s="70">
        <v>1318.5068760884828</v>
      </c>
      <c r="X2158" s="70">
        <v>1226.2975274616899</v>
      </c>
      <c r="Y2158" s="70">
        <v>1122.1734315877834</v>
      </c>
      <c r="Z2158" s="70">
        <v>1045.491229177049</v>
      </c>
      <c r="AA2158" s="70">
        <v>968.42847266485091</v>
      </c>
      <c r="BJ2158" s="275"/>
    </row>
    <row r="2159" spans="1:62" x14ac:dyDescent="0.25">
      <c r="A2159" t="str">
        <f t="shared" si="43"/>
        <v>94. Verenigingen</v>
      </c>
      <c r="B2159" s="275">
        <v>94</v>
      </c>
      <c r="C2159" s="5" t="s">
        <v>17</v>
      </c>
      <c r="D2159" s="70">
        <v>829</v>
      </c>
      <c r="E2159" s="70">
        <v>874</v>
      </c>
      <c r="F2159" s="70">
        <v>947</v>
      </c>
      <c r="G2159" s="70">
        <v>1024</v>
      </c>
      <c r="H2159" s="70">
        <v>1068</v>
      </c>
      <c r="I2159" s="70">
        <v>1154</v>
      </c>
      <c r="J2159" s="70">
        <v>1236</v>
      </c>
      <c r="K2159" s="69">
        <v>1257</v>
      </c>
      <c r="L2159" s="69">
        <v>1302</v>
      </c>
      <c r="M2159" s="265">
        <v>1305.7315040862461</v>
      </c>
      <c r="N2159" s="70">
        <v>1272.8131948661619</v>
      </c>
      <c r="O2159" s="70">
        <v>1208.0942440510537</v>
      </c>
      <c r="P2159" s="70">
        <v>1132.2326760870533</v>
      </c>
      <c r="Q2159" s="70">
        <v>1034.800726267752</v>
      </c>
      <c r="R2159" s="70">
        <v>953.12311949784976</v>
      </c>
      <c r="S2159" s="70">
        <v>899.00284033732487</v>
      </c>
      <c r="T2159" s="265">
        <v>857.52092487248228</v>
      </c>
      <c r="U2159" s="70">
        <v>1235.1869876620349</v>
      </c>
      <c r="V2159" s="70">
        <v>1137.7239308495186</v>
      </c>
      <c r="W2159" s="70">
        <v>1034.7604032089612</v>
      </c>
      <c r="X2159" s="70">
        <v>917.75948329652965</v>
      </c>
      <c r="Y2159" s="70">
        <v>820.33114247077515</v>
      </c>
      <c r="Z2159" s="70">
        <v>750.87785768048184</v>
      </c>
      <c r="AA2159" s="70">
        <v>695.05792458946485</v>
      </c>
      <c r="BJ2159" s="275"/>
    </row>
    <row r="2160" spans="1:62" x14ac:dyDescent="0.25">
      <c r="A2160" t="str">
        <f t="shared" si="43"/>
        <v>94. Verenigingen</v>
      </c>
      <c r="B2160" s="275">
        <v>94</v>
      </c>
      <c r="C2160" s="5" t="s">
        <v>156</v>
      </c>
      <c r="D2160" s="70">
        <v>457</v>
      </c>
      <c r="E2160" s="70">
        <v>478</v>
      </c>
      <c r="F2160" s="70">
        <v>452</v>
      </c>
      <c r="G2160" s="70">
        <v>475</v>
      </c>
      <c r="H2160" s="70">
        <v>453</v>
      </c>
      <c r="I2160" s="70">
        <v>442</v>
      </c>
      <c r="J2160" s="70">
        <v>418</v>
      </c>
      <c r="K2160" s="69">
        <v>396</v>
      </c>
      <c r="L2160" s="69">
        <v>423</v>
      </c>
      <c r="M2160" s="265">
        <v>423.92691023476169</v>
      </c>
      <c r="N2160" s="70">
        <v>451.0283986310717</v>
      </c>
      <c r="O2160" s="70">
        <v>565.73281939364313</v>
      </c>
      <c r="P2160" s="70">
        <v>569.50183867480246</v>
      </c>
      <c r="Q2160" s="70">
        <v>612.81991547994949</v>
      </c>
      <c r="R2160" s="70">
        <v>617.53282141538079</v>
      </c>
      <c r="S2160" s="70">
        <v>613.68076071796747</v>
      </c>
      <c r="T2160" s="265">
        <v>669.63931546262188</v>
      </c>
      <c r="U2160" s="70">
        <v>437.69534390608288</v>
      </c>
      <c r="V2160" s="70">
        <v>532.77943360842346</v>
      </c>
      <c r="W2160" s="70">
        <v>520.47424938482732</v>
      </c>
      <c r="X2160" s="70">
        <v>543.50685567568564</v>
      </c>
      <c r="Y2160" s="70">
        <v>531.49629312503885</v>
      </c>
      <c r="Z2160" s="70">
        <v>512.56711795786339</v>
      </c>
      <c r="AA2160" s="70">
        <v>542.77172641375796</v>
      </c>
      <c r="BJ2160" s="275"/>
    </row>
    <row r="2161" spans="1:62" x14ac:dyDescent="0.25">
      <c r="A2161" t="str">
        <f t="shared" si="43"/>
        <v>94. Verenigingen</v>
      </c>
      <c r="B2161" s="275">
        <v>94</v>
      </c>
      <c r="C2161" s="5" t="s">
        <v>6</v>
      </c>
      <c r="D2161" s="70">
        <v>3400</v>
      </c>
      <c r="E2161" s="70">
        <v>3447</v>
      </c>
      <c r="F2161" s="70">
        <v>3506</v>
      </c>
      <c r="G2161" s="70">
        <v>3648</v>
      </c>
      <c r="H2161" s="70">
        <v>3640</v>
      </c>
      <c r="I2161" s="70">
        <v>3731</v>
      </c>
      <c r="J2161" s="70">
        <v>3672</v>
      </c>
      <c r="K2161" s="69">
        <v>3586</v>
      </c>
      <c r="L2161" s="69">
        <v>3547</v>
      </c>
      <c r="M2161" s="265">
        <v>3403.0242999512257</v>
      </c>
      <c r="N2161" s="70">
        <v>3293.1135196971809</v>
      </c>
      <c r="O2161" s="70">
        <v>3262.6776392136376</v>
      </c>
      <c r="P2161" s="70">
        <v>3144.4419899640875</v>
      </c>
      <c r="Q2161" s="70">
        <v>3030.3070591951555</v>
      </c>
      <c r="R2161" s="70">
        <v>2874.4823914257549</v>
      </c>
      <c r="S2161" s="70">
        <v>2764.4179210435641</v>
      </c>
      <c r="T2161" s="265">
        <v>2721.9494085082633</v>
      </c>
      <c r="U2161" s="70">
        <v>3195.7642997656053</v>
      </c>
      <c r="V2161" s="70">
        <v>3072.6298441200906</v>
      </c>
      <c r="W2161" s="70">
        <v>2873.7415286822716</v>
      </c>
      <c r="X2161" s="70">
        <v>2687.5638664339053</v>
      </c>
      <c r="Y2161" s="70">
        <v>2474.0008671835976</v>
      </c>
      <c r="Z2161" s="70">
        <v>2308.9362048153944</v>
      </c>
      <c r="AA2161" s="70">
        <v>2206.2581236680735</v>
      </c>
      <c r="BJ2161" s="275"/>
    </row>
    <row r="2162" spans="1:62" x14ac:dyDescent="0.25">
      <c r="A2162" t="str">
        <f t="shared" si="43"/>
        <v>94. Verenigingen</v>
      </c>
      <c r="B2162" s="275">
        <v>94</v>
      </c>
      <c r="C2162" s="5" t="s">
        <v>157</v>
      </c>
      <c r="D2162" s="267">
        <v>0.98734480211340736</v>
      </c>
      <c r="E2162" s="266"/>
      <c r="F2162" s="266"/>
      <c r="G2162" s="266"/>
      <c r="H2162" s="266"/>
      <c r="I2162" s="266"/>
      <c r="J2162" s="266"/>
      <c r="K2162" s="334"/>
      <c r="L2162" s="334"/>
      <c r="M2162" s="269"/>
      <c r="N2162" s="266"/>
      <c r="O2162" s="266"/>
      <c r="P2162" s="266"/>
      <c r="Q2162" s="266"/>
      <c r="R2162" s="266"/>
      <c r="S2162" s="266"/>
      <c r="T2162" s="269"/>
      <c r="U2162" s="266"/>
      <c r="V2162" s="266"/>
      <c r="W2162" s="266"/>
      <c r="X2162" s="266"/>
      <c r="Y2162" s="266"/>
      <c r="Z2162" s="266"/>
      <c r="AA2162" s="266"/>
      <c r="BJ2162" s="275"/>
    </row>
    <row r="2163" spans="1:62" x14ac:dyDescent="0.25">
      <c r="A2163" t="str">
        <f t="shared" si="43"/>
        <v>94. Verenigingen</v>
      </c>
      <c r="B2163" s="275">
        <v>94</v>
      </c>
      <c r="C2163" s="5" t="s">
        <v>158</v>
      </c>
      <c r="D2163" s="266"/>
      <c r="E2163" s="267">
        <v>1.5268138990362612E-2</v>
      </c>
      <c r="F2163" s="267">
        <v>1.2663518649173533E-2</v>
      </c>
      <c r="G2163" s="267">
        <v>6.6607563243947232E-3</v>
      </c>
      <c r="H2163" s="267">
        <v>-7.9192797582368635E-3</v>
      </c>
      <c r="I2163" s="267">
        <v>1.4292588241389681E-3</v>
      </c>
      <c r="J2163" s="267">
        <v>9.7887251022591437E-3</v>
      </c>
      <c r="K2163" s="333">
        <v>-2.8119450316687611E-3</v>
      </c>
      <c r="L2163" s="333">
        <v>-7.147515460887266E-3</v>
      </c>
      <c r="M2163" s="268">
        <v>1.2964600970661322E-3</v>
      </c>
      <c r="N2163" s="267">
        <v>3.3115102934590523E-3</v>
      </c>
      <c r="O2163" s="267">
        <v>3.3115102934589968E-3</v>
      </c>
      <c r="P2163" s="267">
        <v>3.3115102934589413E-3</v>
      </c>
      <c r="Q2163" s="267">
        <v>3.3115102934588858E-3</v>
      </c>
      <c r="R2163" s="267">
        <v>3.3115102934591079E-3</v>
      </c>
      <c r="S2163" s="267">
        <v>3.3115102934589968E-3</v>
      </c>
      <c r="T2163" s="268">
        <v>3.3115102934588858E-3</v>
      </c>
      <c r="U2163" s="267">
        <v>1.7807290628764461E-2</v>
      </c>
      <c r="V2163" s="267">
        <v>1.7807290628764627E-2</v>
      </c>
      <c r="W2163" s="267">
        <v>1.7807290628764127E-2</v>
      </c>
      <c r="X2163" s="267">
        <v>1.7807290628764461E-2</v>
      </c>
      <c r="Y2163" s="267">
        <v>1.7807290628764294E-2</v>
      </c>
      <c r="Z2163" s="267">
        <v>1.7807290628764239E-2</v>
      </c>
      <c r="AA2163" s="267">
        <v>1.7807290628764627E-2</v>
      </c>
      <c r="BJ2163" s="275"/>
    </row>
    <row r="2164" spans="1:62" x14ac:dyDescent="0.25">
      <c r="A2164" t="str">
        <f t="shared" si="43"/>
        <v>94. Verenigingen</v>
      </c>
      <c r="B2164" s="275">
        <v>94</v>
      </c>
      <c r="C2164" s="5" t="s">
        <v>159</v>
      </c>
      <c r="D2164" s="270"/>
      <c r="E2164" s="70">
        <v>214.67832082033547</v>
      </c>
      <c r="F2164" s="70">
        <v>187.74790713520287</v>
      </c>
      <c r="G2164" s="70">
        <v>10.980294781098371</v>
      </c>
      <c r="H2164" s="70">
        <v>12.626393138463099</v>
      </c>
      <c r="I2164" s="70">
        <v>15.376036692132741</v>
      </c>
      <c r="J2164" s="70">
        <v>13.629580897456671</v>
      </c>
      <c r="K2164" s="69">
        <v>5.7278429248475087</v>
      </c>
      <c r="L2164" s="69">
        <v>8.2171884758665605</v>
      </c>
      <c r="M2164" s="265">
        <v>14.091778729126075</v>
      </c>
      <c r="N2164" s="70">
        <v>52.34722371404105</v>
      </c>
      <c r="O2164" s="70">
        <v>51.798280497611863</v>
      </c>
      <c r="P2164" s="70">
        <v>49.097283787028019</v>
      </c>
      <c r="Q2164" s="70">
        <v>48.776764211606114</v>
      </c>
      <c r="R2164" s="70">
        <v>47.96840979108228</v>
      </c>
      <c r="S2164" s="70">
        <v>47.443972807178888</v>
      </c>
      <c r="T2164" s="265">
        <v>46.568796030370024</v>
      </c>
      <c r="U2164" s="70">
        <v>53.528164229598005</v>
      </c>
      <c r="V2164" s="70">
        <v>51.401060336490232</v>
      </c>
      <c r="W2164" s="70">
        <v>47.280519547199781</v>
      </c>
      <c r="X2164" s="70">
        <v>45.583303840416015</v>
      </c>
      <c r="Y2164" s="70">
        <v>43.502696083131646</v>
      </c>
      <c r="Z2164" s="70">
        <v>41.75513952254181</v>
      </c>
      <c r="AA2164" s="70">
        <v>39.773328746224287</v>
      </c>
      <c r="BJ2164" s="275"/>
    </row>
    <row r="2165" spans="1:62" x14ac:dyDescent="0.25">
      <c r="A2165" t="str">
        <f t="shared" si="43"/>
        <v>94. Verenigingen</v>
      </c>
      <c r="B2165" s="275">
        <v>94</v>
      </c>
      <c r="C2165" s="5" t="s">
        <v>160</v>
      </c>
      <c r="D2165" s="270"/>
      <c r="E2165" s="70">
        <v>164.42076516104865</v>
      </c>
      <c r="F2165" s="70">
        <v>161.7919707261685</v>
      </c>
      <c r="G2165" s="70">
        <v>149.35135776318086</v>
      </c>
      <c r="H2165" s="70">
        <v>140.21971556971812</v>
      </c>
      <c r="I2165" s="70">
        <v>151.85721170609273</v>
      </c>
      <c r="J2165" s="70">
        <v>155.03511214054396</v>
      </c>
      <c r="K2165" s="69">
        <v>142.98068932447413</v>
      </c>
      <c r="L2165" s="69">
        <v>157.30966210886493</v>
      </c>
      <c r="M2165" s="265">
        <v>146.43059000881573</v>
      </c>
      <c r="N2165" s="70">
        <v>150.33317683915465</v>
      </c>
      <c r="O2165" s="70">
        <v>148.75669633503256</v>
      </c>
      <c r="P2165" s="70">
        <v>140.99984912662444</v>
      </c>
      <c r="Q2165" s="70">
        <v>140.07936619374658</v>
      </c>
      <c r="R2165" s="70">
        <v>137.75789660229003</v>
      </c>
      <c r="S2165" s="70">
        <v>136.25179422954861</v>
      </c>
      <c r="T2165" s="265">
        <v>133.73842110641507</v>
      </c>
      <c r="U2165" s="70">
        <v>156.38589487239329</v>
      </c>
      <c r="V2165" s="70">
        <v>150.17142720667292</v>
      </c>
      <c r="W2165" s="70">
        <v>138.13300840479897</v>
      </c>
      <c r="X2165" s="70">
        <v>133.17448608450437</v>
      </c>
      <c r="Y2165" s="70">
        <v>127.09585980085822</v>
      </c>
      <c r="Z2165" s="70">
        <v>121.99026351334629</v>
      </c>
      <c r="AA2165" s="70">
        <v>116.20027881682661</v>
      </c>
      <c r="BJ2165" s="275"/>
    </row>
    <row r="2166" spans="1:62" x14ac:dyDescent="0.25">
      <c r="A2166" t="str">
        <f t="shared" si="43"/>
        <v>94. Verenigingen</v>
      </c>
      <c r="B2166" s="275">
        <v>94</v>
      </c>
      <c r="C2166" s="5" t="s">
        <v>161</v>
      </c>
      <c r="D2166" s="270"/>
      <c r="E2166" s="70">
        <v>435.55458867064613</v>
      </c>
      <c r="F2166" s="70">
        <v>410.63911110061355</v>
      </c>
      <c r="G2166" s="70">
        <v>381.39038417432533</v>
      </c>
      <c r="H2166" s="70">
        <v>354.30468713786831</v>
      </c>
      <c r="I2166" s="70">
        <v>375.21281123922307</v>
      </c>
      <c r="J2166" s="70">
        <v>388.61700118691334</v>
      </c>
      <c r="K2166" s="69">
        <v>355.21499045406142</v>
      </c>
      <c r="L2166" s="69">
        <v>367.19681952124063</v>
      </c>
      <c r="M2166" s="265">
        <v>378.06132390643307</v>
      </c>
      <c r="N2166" s="70">
        <v>378.15055775043095</v>
      </c>
      <c r="O2166" s="70">
        <v>374.18505263405666</v>
      </c>
      <c r="P2166" s="70">
        <v>354.67335095969651</v>
      </c>
      <c r="Q2166" s="70">
        <v>352.35795297645615</v>
      </c>
      <c r="R2166" s="70">
        <v>346.51848999650986</v>
      </c>
      <c r="S2166" s="70">
        <v>342.73001519503094</v>
      </c>
      <c r="T2166" s="265">
        <v>336.40783489969402</v>
      </c>
      <c r="U2166" s="70">
        <v>399.58415063857848</v>
      </c>
      <c r="V2166" s="70">
        <v>383.70546294808037</v>
      </c>
      <c r="W2166" s="70">
        <v>352.94590272109542</v>
      </c>
      <c r="X2166" s="70">
        <v>340.27630146713284</v>
      </c>
      <c r="Y2166" s="70">
        <v>324.74470430754224</v>
      </c>
      <c r="Z2166" s="70">
        <v>311.69931196116983</v>
      </c>
      <c r="AA2166" s="70">
        <v>296.90522762858348</v>
      </c>
      <c r="BJ2166" s="275"/>
    </row>
    <row r="2167" spans="1:62" x14ac:dyDescent="0.25">
      <c r="A2167" t="str">
        <f t="shared" si="43"/>
        <v>94. Verenigingen</v>
      </c>
      <c r="B2167" s="275">
        <v>94</v>
      </c>
      <c r="C2167" s="5" t="s">
        <v>162</v>
      </c>
      <c r="D2167" s="270"/>
      <c r="E2167" s="70">
        <v>409.40774817001892</v>
      </c>
      <c r="F2167" s="70">
        <v>369.57980455582918</v>
      </c>
      <c r="G2167" s="70">
        <v>349.58545421042129</v>
      </c>
      <c r="H2167" s="70">
        <v>297.45012758951725</v>
      </c>
      <c r="I2167" s="70">
        <v>319.04707050177279</v>
      </c>
      <c r="J2167" s="70">
        <v>312.02901797152128</v>
      </c>
      <c r="K2167" s="69">
        <v>291.21196644258663</v>
      </c>
      <c r="L2167" s="69">
        <v>287.20196000186849</v>
      </c>
      <c r="M2167" s="265">
        <v>306.97473197444521</v>
      </c>
      <c r="N2167" s="70">
        <v>306.42798432988047</v>
      </c>
      <c r="O2167" s="70">
        <v>303.56575592487951</v>
      </c>
      <c r="P2167" s="70">
        <v>301.19608936852131</v>
      </c>
      <c r="Q2167" s="70">
        <v>297.13967364902919</v>
      </c>
      <c r="R2167" s="70">
        <v>289.52424648132626</v>
      </c>
      <c r="S2167" s="70">
        <v>283.23017018565133</v>
      </c>
      <c r="T2167" s="265">
        <v>277.70500143259608</v>
      </c>
      <c r="U2167" s="70">
        <v>329.42431300833016</v>
      </c>
      <c r="V2167" s="70">
        <v>316.69998470305035</v>
      </c>
      <c r="W2167" s="70">
        <v>304.93876094473904</v>
      </c>
      <c r="X2167" s="70">
        <v>291.93891088029437</v>
      </c>
      <c r="Y2167" s="70">
        <v>276.04781914237861</v>
      </c>
      <c r="Z2167" s="70">
        <v>262.06373882648938</v>
      </c>
      <c r="AA2167" s="70">
        <v>249.35561942791327</v>
      </c>
      <c r="BJ2167" s="275"/>
    </row>
    <row r="2168" spans="1:62" x14ac:dyDescent="0.25">
      <c r="A2168" t="str">
        <f t="shared" si="43"/>
        <v>94. Verenigingen</v>
      </c>
      <c r="B2168" s="275">
        <v>94</v>
      </c>
      <c r="C2168" s="5" t="s">
        <v>163</v>
      </c>
      <c r="D2168" s="270"/>
      <c r="E2168" s="70">
        <v>294.52084580053719</v>
      </c>
      <c r="F2168" s="70">
        <v>306.85509848830776</v>
      </c>
      <c r="G2168" s="70">
        <v>294.22275029540606</v>
      </c>
      <c r="H2168" s="70">
        <v>261.23828826280612</v>
      </c>
      <c r="I2168" s="70">
        <v>280.06205947369943</v>
      </c>
      <c r="J2168" s="70">
        <v>284.53219466824703</v>
      </c>
      <c r="K2168" s="69">
        <v>251.61032092958547</v>
      </c>
      <c r="L2168" s="69">
        <v>235.32133777517615</v>
      </c>
      <c r="M2168" s="265">
        <v>251.66896426467903</v>
      </c>
      <c r="N2168" s="70">
        <v>248.19239078344305</v>
      </c>
      <c r="O2168" s="70">
        <v>238.84336767984288</v>
      </c>
      <c r="P2168" s="70">
        <v>236.23462001837254</v>
      </c>
      <c r="Q2168" s="70">
        <v>233.35835571197839</v>
      </c>
      <c r="R2168" s="70">
        <v>230.51486290375192</v>
      </c>
      <c r="S2168" s="70">
        <v>227.70381120700839</v>
      </c>
      <c r="T2168" s="265">
        <v>225.5769156566918</v>
      </c>
      <c r="U2168" s="70">
        <v>271.40283797845188</v>
      </c>
      <c r="V2168" s="70">
        <v>253.45866740600539</v>
      </c>
      <c r="W2168" s="70">
        <v>243.27951625692501</v>
      </c>
      <c r="X2168" s="70">
        <v>233.21334336287666</v>
      </c>
      <c r="Y2168" s="70">
        <v>223.56149784108001</v>
      </c>
      <c r="Z2168" s="70">
        <v>214.30702957629055</v>
      </c>
      <c r="AA2168" s="70">
        <v>206.02921614608096</v>
      </c>
      <c r="BJ2168" s="275"/>
    </row>
    <row r="2169" spans="1:62" x14ac:dyDescent="0.25">
      <c r="A2169" t="str">
        <f t="shared" si="43"/>
        <v>94. Verenigingen</v>
      </c>
      <c r="B2169" s="275">
        <v>94</v>
      </c>
      <c r="C2169" s="5" t="s">
        <v>164</v>
      </c>
      <c r="D2169" s="270"/>
      <c r="E2169" s="70">
        <v>248.12537178928221</v>
      </c>
      <c r="F2169" s="70">
        <v>210.34967825439696</v>
      </c>
      <c r="G2169" s="70">
        <v>196.7471791080776</v>
      </c>
      <c r="H2169" s="70">
        <v>166.83551854361849</v>
      </c>
      <c r="I2169" s="70">
        <v>188.57034851517784</v>
      </c>
      <c r="J2169" s="70">
        <v>208.98952960893479</v>
      </c>
      <c r="K2169" s="69">
        <v>190.55533260176389</v>
      </c>
      <c r="L2169" s="69">
        <v>189.84597339808897</v>
      </c>
      <c r="M2169" s="265">
        <v>206.19879949024281</v>
      </c>
      <c r="N2169" s="70">
        <v>209.10173747511328</v>
      </c>
      <c r="O2169" s="70">
        <v>203.89084694179485</v>
      </c>
      <c r="P2169" s="70">
        <v>197.26924583716442</v>
      </c>
      <c r="Q2169" s="70">
        <v>189.53485348018546</v>
      </c>
      <c r="R2169" s="70">
        <v>186.64246065496084</v>
      </c>
      <c r="S2169" s="70">
        <v>181.67135610772993</v>
      </c>
      <c r="T2169" s="265">
        <v>174.82807739095608</v>
      </c>
      <c r="U2169" s="70">
        <v>233.8395634215772</v>
      </c>
      <c r="V2169" s="70">
        <v>221.27182555096155</v>
      </c>
      <c r="W2169" s="70">
        <v>207.75707022732209</v>
      </c>
      <c r="X2169" s="70">
        <v>193.71067339777375</v>
      </c>
      <c r="Y2169" s="70">
        <v>185.11557376295815</v>
      </c>
      <c r="Z2169" s="70">
        <v>174.85860246540815</v>
      </c>
      <c r="AA2169" s="70">
        <v>163.29758633134725</v>
      </c>
      <c r="BJ2169" s="275"/>
    </row>
    <row r="2170" spans="1:62" x14ac:dyDescent="0.25">
      <c r="A2170" t="str">
        <f t="shared" si="43"/>
        <v>94. Verenigingen</v>
      </c>
      <c r="B2170" s="275">
        <v>94</v>
      </c>
      <c r="C2170" s="5" t="s">
        <v>165</v>
      </c>
      <c r="D2170" s="270"/>
      <c r="E2170" s="70">
        <v>224.49315529627313</v>
      </c>
      <c r="F2170" s="70">
        <v>206.4150626988359</v>
      </c>
      <c r="G2170" s="70">
        <v>186.78869662790763</v>
      </c>
      <c r="H2170" s="70">
        <v>155.76047668062762</v>
      </c>
      <c r="I2170" s="70">
        <v>166.75922986563015</v>
      </c>
      <c r="J2170" s="70">
        <v>177.53781564272214</v>
      </c>
      <c r="K2170" s="69">
        <v>145.24965244956439</v>
      </c>
      <c r="L2170" s="69">
        <v>131.23880006970592</v>
      </c>
      <c r="M2170" s="265">
        <v>145.43136495419512</v>
      </c>
      <c r="N2170" s="70">
        <v>152.28884603973577</v>
      </c>
      <c r="O2170" s="70">
        <v>157.83119211849407</v>
      </c>
      <c r="P2170" s="70">
        <v>161.08337206495119</v>
      </c>
      <c r="Q2170" s="70">
        <v>165.66647674218882</v>
      </c>
      <c r="R2170" s="70">
        <v>164.77548828585518</v>
      </c>
      <c r="S2170" s="70">
        <v>164.34728275778124</v>
      </c>
      <c r="T2170" s="265">
        <v>160.25168933880698</v>
      </c>
      <c r="U2170" s="70">
        <v>173.51512831463006</v>
      </c>
      <c r="V2170" s="70">
        <v>174.513940803064</v>
      </c>
      <c r="W2170" s="70">
        <v>172.84468930291447</v>
      </c>
      <c r="X2170" s="70">
        <v>172.50750858710333</v>
      </c>
      <c r="Y2170" s="70">
        <v>166.50758162832568</v>
      </c>
      <c r="Z2170" s="70">
        <v>161.16546029529871</v>
      </c>
      <c r="AA2170" s="70">
        <v>152.50360158691277</v>
      </c>
      <c r="BJ2170" s="275"/>
    </row>
    <row r="2171" spans="1:62" x14ac:dyDescent="0.25">
      <c r="A2171" t="str">
        <f t="shared" si="43"/>
        <v>94. Verenigingen</v>
      </c>
      <c r="B2171" s="275">
        <v>94</v>
      </c>
      <c r="C2171" s="5" t="s">
        <v>166</v>
      </c>
      <c r="D2171" s="266"/>
      <c r="E2171" s="70">
        <v>252.53065931317568</v>
      </c>
      <c r="F2171" s="70">
        <v>228.66871401975638</v>
      </c>
      <c r="G2171" s="70">
        <v>206.63966620568485</v>
      </c>
      <c r="H2171" s="70">
        <v>160.50478752425209</v>
      </c>
      <c r="I2171" s="70">
        <v>173.22214461361148</v>
      </c>
      <c r="J2171" s="70">
        <v>172.54651195519125</v>
      </c>
      <c r="K2171" s="69">
        <v>140.42161839880055</v>
      </c>
      <c r="L2171" s="69">
        <v>128.27690963613179</v>
      </c>
      <c r="M2171" s="265">
        <v>142.36922187200872</v>
      </c>
      <c r="N2171" s="70">
        <v>137.4585649539404</v>
      </c>
      <c r="O2171" s="70">
        <v>131.92956653582843</v>
      </c>
      <c r="P2171" s="70">
        <v>125.87110412705084</v>
      </c>
      <c r="Q2171" s="70">
        <v>120.68063655212099</v>
      </c>
      <c r="R2171" s="70">
        <v>120.12659711056254</v>
      </c>
      <c r="S2171" s="70">
        <v>123.35114353170766</v>
      </c>
      <c r="T2171" s="265">
        <v>127.88112179695577</v>
      </c>
      <c r="U2171" s="70">
        <v>159.11498641113178</v>
      </c>
      <c r="V2171" s="70">
        <v>148.20042699882535</v>
      </c>
      <c r="W2171" s="70">
        <v>137.21494004698684</v>
      </c>
      <c r="X2171" s="70">
        <v>127.66768684534607</v>
      </c>
      <c r="Y2171" s="70">
        <v>123.3248543259642</v>
      </c>
      <c r="Z2171" s="70">
        <v>122.8917292459697</v>
      </c>
      <c r="AA2171" s="70">
        <v>123.63856382198037</v>
      </c>
      <c r="BJ2171" s="275"/>
    </row>
    <row r="2172" spans="1:62" x14ac:dyDescent="0.25">
      <c r="A2172" t="str">
        <f t="shared" si="43"/>
        <v>94. Verenigingen</v>
      </c>
      <c r="B2172" s="275">
        <v>94</v>
      </c>
      <c r="C2172" s="5" t="s">
        <v>167</v>
      </c>
      <c r="D2172" s="266"/>
      <c r="E2172" s="70">
        <v>221.28360923141372</v>
      </c>
      <c r="F2172" s="70">
        <v>213.83809869164773</v>
      </c>
      <c r="G2172" s="70">
        <v>202.41512677133389</v>
      </c>
      <c r="H2172" s="70">
        <v>175.11748225510084</v>
      </c>
      <c r="I2172" s="70">
        <v>192.48239871838973</v>
      </c>
      <c r="J2172" s="70">
        <v>211.78324212896925</v>
      </c>
      <c r="K2172" s="69">
        <v>174.74916973823932</v>
      </c>
      <c r="L2172" s="69">
        <v>159.00791773396611</v>
      </c>
      <c r="M2172" s="265">
        <v>165.26201923031911</v>
      </c>
      <c r="N2172" s="70">
        <v>155.15228133352417</v>
      </c>
      <c r="O2172" s="70">
        <v>145.50082649191705</v>
      </c>
      <c r="P2172" s="70">
        <v>138.0442647833016</v>
      </c>
      <c r="Q2172" s="70">
        <v>133.76593726258074</v>
      </c>
      <c r="R2172" s="70">
        <v>128.20086382665536</v>
      </c>
      <c r="S2172" s="70">
        <v>120.88907153967875</v>
      </c>
      <c r="T2172" s="265">
        <v>116.05915779531084</v>
      </c>
      <c r="U2172" s="70">
        <v>179.4090256322136</v>
      </c>
      <c r="V2172" s="70">
        <v>163.27497316241778</v>
      </c>
      <c r="W2172" s="70">
        <v>150.32823824693392</v>
      </c>
      <c r="X2172" s="70">
        <v>141.36300731344178</v>
      </c>
      <c r="Y2172" s="70">
        <v>131.47683147265494</v>
      </c>
      <c r="Z2172" s="70">
        <v>120.31322239827887</v>
      </c>
      <c r="AA2172" s="70">
        <v>112.09178120841021</v>
      </c>
      <c r="BJ2172" s="275"/>
    </row>
    <row r="2173" spans="1:62" x14ac:dyDescent="0.25">
      <c r="A2173" t="str">
        <f t="shared" si="43"/>
        <v>94. Verenigingen</v>
      </c>
      <c r="B2173" s="275">
        <v>94</v>
      </c>
      <c r="C2173" s="5" t="s">
        <v>168</v>
      </c>
      <c r="D2173" s="266"/>
      <c r="E2173" s="70">
        <v>173.2736402854762</v>
      </c>
      <c r="F2173" s="70">
        <v>180.40288825063814</v>
      </c>
      <c r="G2173" s="70">
        <v>189.78624812117397</v>
      </c>
      <c r="H2173" s="70">
        <v>190.28769677480884</v>
      </c>
      <c r="I2173" s="70">
        <v>208.44836045157879</v>
      </c>
      <c r="J2173" s="70">
        <v>234.88035213843563</v>
      </c>
      <c r="K2173" s="69">
        <v>235.99586221975665</v>
      </c>
      <c r="L2173" s="69">
        <v>234.55568862600157</v>
      </c>
      <c r="M2173" s="265">
        <v>253.94672649551183</v>
      </c>
      <c r="N2173" s="70">
        <v>257.30564689299518</v>
      </c>
      <c r="O2173" s="70">
        <v>250.81881034046452</v>
      </c>
      <c r="P2173" s="70">
        <v>238.06538327402416</v>
      </c>
      <c r="Q2173" s="70">
        <v>223.11620746092007</v>
      </c>
      <c r="R2173" s="70">
        <v>203.91640198954582</v>
      </c>
      <c r="S2173" s="70">
        <v>187.82112560168792</v>
      </c>
      <c r="T2173" s="265">
        <v>177.15625813402769</v>
      </c>
      <c r="U2173" s="70">
        <v>276.23324395311738</v>
      </c>
      <c r="V2173" s="70">
        <v>261.30924115929611</v>
      </c>
      <c r="W2173" s="70">
        <v>240.69050272443729</v>
      </c>
      <c r="X2173" s="70">
        <v>218.90811548785842</v>
      </c>
      <c r="Y2173" s="70">
        <v>194.15605616190433</v>
      </c>
      <c r="Z2173" s="70">
        <v>173.54466204677047</v>
      </c>
      <c r="AA2173" s="70">
        <v>158.85151410572576</v>
      </c>
      <c r="BJ2173" s="275"/>
    </row>
    <row r="2174" spans="1:62" x14ac:dyDescent="0.25">
      <c r="A2174" t="str">
        <f t="shared" si="43"/>
        <v>94. Verenigingen</v>
      </c>
      <c r="B2174" s="275">
        <v>94</v>
      </c>
      <c r="C2174" s="5" t="s">
        <v>169</v>
      </c>
      <c r="D2174" s="266"/>
      <c r="E2174" s="70">
        <v>92.239452670795231</v>
      </c>
      <c r="F2174" s="70">
        <v>95.233018559275123</v>
      </c>
      <c r="G2174" s="70">
        <v>87.339731322071017</v>
      </c>
      <c r="H2174" s="70">
        <v>84.858492546554714</v>
      </c>
      <c r="I2174" s="70">
        <v>85.163092448530534</v>
      </c>
      <c r="J2174" s="70">
        <v>86.789998581133304</v>
      </c>
      <c r="K2174" s="69">
        <v>76.810339356673609</v>
      </c>
      <c r="L2174" s="69">
        <v>71.050804026878154</v>
      </c>
      <c r="M2174" s="265">
        <v>79.466978689725039</v>
      </c>
      <c r="N2174" s="70">
        <v>80.495346868090735</v>
      </c>
      <c r="O2174" s="70">
        <v>85.641384207155639</v>
      </c>
      <c r="P2174" s="70">
        <v>107.42148807334678</v>
      </c>
      <c r="Q2174" s="70">
        <v>108.13715038933758</v>
      </c>
      <c r="R2174" s="70">
        <v>116.36239755790724</v>
      </c>
      <c r="S2174" s="70">
        <v>117.25728530593699</v>
      </c>
      <c r="T2174" s="265">
        <v>116.52585506522983</v>
      </c>
      <c r="U2174" s="70">
        <v>86.640498237078575</v>
      </c>
      <c r="V2174" s="70">
        <v>89.454436027833268</v>
      </c>
      <c r="W2174" s="70">
        <v>108.88734464330109</v>
      </c>
      <c r="X2174" s="70">
        <v>106.37245996320155</v>
      </c>
      <c r="Y2174" s="70">
        <v>111.07977256016149</v>
      </c>
      <c r="Z2174" s="70">
        <v>108.62510148745373</v>
      </c>
      <c r="AA2174" s="70">
        <v>104.75643184628206</v>
      </c>
      <c r="BJ2174" s="275"/>
    </row>
    <row r="2175" spans="1:62" x14ac:dyDescent="0.25">
      <c r="A2175" t="str">
        <f t="shared" si="43"/>
        <v>94. Verenigingen</v>
      </c>
      <c r="B2175" s="275">
        <v>94</v>
      </c>
      <c r="C2175" s="5" t="s">
        <v>26</v>
      </c>
      <c r="D2175" s="270"/>
      <c r="E2175" s="70">
        <v>486.79670218768513</v>
      </c>
      <c r="F2175" s="70">
        <v>489.47400550156101</v>
      </c>
      <c r="G2175" s="70">
        <v>479.54110621457886</v>
      </c>
      <c r="H2175" s="70">
        <v>450.26367157646439</v>
      </c>
      <c r="I2175" s="70">
        <v>486.093851618499</v>
      </c>
      <c r="J2175" s="70">
        <v>533.45359284853816</v>
      </c>
      <c r="K2175" s="69">
        <v>487.55537131466951</v>
      </c>
      <c r="L2175" s="69">
        <v>464.61441038684586</v>
      </c>
      <c r="M2175" s="265">
        <v>498.67572441555592</v>
      </c>
      <c r="N2175" s="70">
        <v>492.95327509461009</v>
      </c>
      <c r="O2175" s="70">
        <v>481.96102103953717</v>
      </c>
      <c r="P2175" s="70">
        <v>483.53113613067256</v>
      </c>
      <c r="Q2175" s="70">
        <v>465.01929511283839</v>
      </c>
      <c r="R2175" s="70">
        <v>448.47966337410844</v>
      </c>
      <c r="S2175" s="70">
        <v>425.96748244730367</v>
      </c>
      <c r="T2175" s="265">
        <v>409.74127099456837</v>
      </c>
      <c r="U2175" s="70">
        <v>542.28276782240948</v>
      </c>
      <c r="V2175" s="70">
        <v>514.0386503495472</v>
      </c>
      <c r="W2175" s="70">
        <v>499.90608561467235</v>
      </c>
      <c r="X2175" s="70">
        <v>466.64358276450173</v>
      </c>
      <c r="Y2175" s="70">
        <v>436.71266019472074</v>
      </c>
      <c r="Z2175" s="70">
        <v>402.48298593250303</v>
      </c>
      <c r="AA2175" s="70">
        <v>375.69972716041804</v>
      </c>
      <c r="BJ2175" s="275"/>
    </row>
    <row r="2176" spans="1:62" x14ac:dyDescent="0.25">
      <c r="A2176" t="str">
        <f t="shared" si="43"/>
        <v>94. Verenigingen</v>
      </c>
      <c r="B2176" s="275">
        <v>94</v>
      </c>
      <c r="C2176" s="5" t="s">
        <v>19</v>
      </c>
      <c r="D2176" s="270"/>
      <c r="E2176" s="70">
        <v>2730.528157209003</v>
      </c>
      <c r="F2176" s="70">
        <v>2571.5213524806718</v>
      </c>
      <c r="G2176" s="70">
        <v>2255.2468893806808</v>
      </c>
      <c r="H2176" s="70">
        <v>1999.2036660233355</v>
      </c>
      <c r="I2176" s="70">
        <v>2156.2007642258395</v>
      </c>
      <c r="J2176" s="70">
        <v>2246.3703569200684</v>
      </c>
      <c r="K2176" s="69">
        <v>2010.5277848403537</v>
      </c>
      <c r="L2176" s="69">
        <v>1969.2230613737893</v>
      </c>
      <c r="M2176" s="265">
        <v>2089.9024996155017</v>
      </c>
      <c r="N2176" s="70">
        <v>2127.2537569803494</v>
      </c>
      <c r="O2176" s="70">
        <v>2092.7617797070784</v>
      </c>
      <c r="P2176" s="70">
        <v>2049.9560514200812</v>
      </c>
      <c r="Q2176" s="70">
        <v>2012.6133746301505</v>
      </c>
      <c r="R2176" s="70">
        <v>1972.3081152004472</v>
      </c>
      <c r="S2176" s="70">
        <v>1932.6970284689405</v>
      </c>
      <c r="T2176" s="265">
        <v>1892.6991286470538</v>
      </c>
      <c r="U2176" s="70">
        <v>2319.0778066971006</v>
      </c>
      <c r="V2176" s="70">
        <v>2213.4614463026974</v>
      </c>
      <c r="W2176" s="70">
        <v>2104.3004930666543</v>
      </c>
      <c r="X2176" s="70">
        <v>2004.7157972299492</v>
      </c>
      <c r="Y2176" s="70">
        <v>1906.6132470869597</v>
      </c>
      <c r="Z2176" s="70">
        <v>1813.2142613390176</v>
      </c>
      <c r="AA2176" s="70">
        <v>1723.4031496662869</v>
      </c>
      <c r="BJ2176" s="275"/>
    </row>
    <row r="2177" spans="1:62" x14ac:dyDescent="0.25">
      <c r="A2177" t="str">
        <f t="shared" si="43"/>
        <v>94. Verenigingen</v>
      </c>
      <c r="B2177" s="275">
        <v>94</v>
      </c>
      <c r="C2177" s="5" t="s">
        <v>20</v>
      </c>
      <c r="D2177" s="270"/>
      <c r="E2177" s="267">
        <v>0.17827931966292637</v>
      </c>
      <c r="F2177" s="267">
        <v>0.19034413423375998</v>
      </c>
      <c r="G2177" s="267">
        <v>0.21263352960272427</v>
      </c>
      <c r="H2177" s="267">
        <v>0.22522151155919737</v>
      </c>
      <c r="I2177" s="267">
        <v>0.22543997742855162</v>
      </c>
      <c r="J2177" s="267">
        <v>0.23747357206936284</v>
      </c>
      <c r="K2177" s="333">
        <v>0.24250118550507072</v>
      </c>
      <c r="L2177" s="333">
        <v>0.23593792877009925</v>
      </c>
      <c r="M2177" s="268">
        <v>0.23861195654213621</v>
      </c>
      <c r="N2177" s="267">
        <v>0.23173223856206063</v>
      </c>
      <c r="O2177" s="267">
        <v>0.23029903628448181</v>
      </c>
      <c r="P2177" s="267">
        <v>0.23587390363598892</v>
      </c>
      <c r="Q2177" s="267">
        <v>0.23105247186300401</v>
      </c>
      <c r="R2177" s="267">
        <v>0.22738823610657258</v>
      </c>
      <c r="S2177" s="267">
        <v>0.22040054709700155</v>
      </c>
      <c r="T2177" s="268">
        <v>0.21648515857217154</v>
      </c>
      <c r="U2177" s="267">
        <v>0.2338355212819464</v>
      </c>
      <c r="V2177" s="267">
        <v>0.23223293597825373</v>
      </c>
      <c r="W2177" s="267">
        <v>0.23756402056730291</v>
      </c>
      <c r="X2177" s="267">
        <v>0.23277293639791466</v>
      </c>
      <c r="Y2177" s="267">
        <v>0.22905151889716335</v>
      </c>
      <c r="Z2177" s="267">
        <v>0.22197210473917101</v>
      </c>
      <c r="AA2177" s="267">
        <v>0.21799874697523158</v>
      </c>
      <c r="BJ2177" s="275"/>
    </row>
    <row r="2178" spans="1:62" x14ac:dyDescent="0.25">
      <c r="A2178" t="str">
        <f t="shared" si="43"/>
        <v>94. Verenigingen</v>
      </c>
      <c r="B2178" s="275">
        <v>94</v>
      </c>
      <c r="C2178" s="5" t="s">
        <v>29</v>
      </c>
      <c r="D2178" s="270"/>
      <c r="E2178" s="70">
        <v>2049.528157209003</v>
      </c>
      <c r="F2178" s="70">
        <v>1998.5213524806718</v>
      </c>
      <c r="G2178" s="70">
        <v>1878.2468893806808</v>
      </c>
      <c r="H2178" s="70">
        <v>1999.2036660233355</v>
      </c>
      <c r="I2178" s="70">
        <v>1936.2007642258395</v>
      </c>
      <c r="J2178" s="70">
        <v>1796.3703569200684</v>
      </c>
      <c r="K2178" s="69">
        <v>1915.5277848403537</v>
      </c>
      <c r="L2178" s="69">
        <v>1969.2230613737893</v>
      </c>
      <c r="M2178" s="265">
        <v>1884.9982888467198</v>
      </c>
      <c r="N2178" s="70">
        <v>1872.1432452746553</v>
      </c>
      <c r="O2178" s="70">
        <v>1842.5693441809367</v>
      </c>
      <c r="P2178" s="70">
        <v>1804.5868803264339</v>
      </c>
      <c r="Q2178" s="70">
        <v>1771.9744840235119</v>
      </c>
      <c r="R2178" s="70">
        <v>1736.3083137001415</v>
      </c>
      <c r="S2178" s="70">
        <v>1701.2468827016646</v>
      </c>
      <c r="T2178" s="265">
        <v>1665.7109293556086</v>
      </c>
      <c r="U2178" s="70">
        <v>1680.319195557905</v>
      </c>
      <c r="V2178" s="70">
        <v>1605.5355722495915</v>
      </c>
      <c r="W2178" s="70">
        <v>1525.719066690101</v>
      </c>
      <c r="X2178" s="70">
        <v>1454.062368521475</v>
      </c>
      <c r="Y2178" s="70">
        <v>1382.5397377672016</v>
      </c>
      <c r="Z2178" s="70">
        <v>1314.437664569409</v>
      </c>
      <c r="AA2178" s="70">
        <v>1248.7023890649966</v>
      </c>
      <c r="BJ2178" s="275"/>
    </row>
    <row r="2179" spans="1:62" x14ac:dyDescent="0.25">
      <c r="A2179" t="str">
        <f t="shared" ref="A2179:A2242" si="44">VLOOKUP(B2179,$AU$3:$AV$70,2)</f>
        <v>96. Overige persoonlijke diensten</v>
      </c>
      <c r="B2179" s="275">
        <v>96</v>
      </c>
      <c r="C2179" s="5" t="s">
        <v>25</v>
      </c>
      <c r="D2179" s="70">
        <v>16851</v>
      </c>
      <c r="E2179" s="70">
        <v>16523</v>
      </c>
      <c r="F2179" s="70">
        <v>15294</v>
      </c>
      <c r="G2179" s="70">
        <v>15080</v>
      </c>
      <c r="H2179" s="70">
        <v>14755</v>
      </c>
      <c r="I2179" s="70">
        <v>14885</v>
      </c>
      <c r="J2179" s="70">
        <v>14436</v>
      </c>
      <c r="K2179" s="69">
        <v>14132</v>
      </c>
      <c r="L2179" s="69">
        <v>14033</v>
      </c>
      <c r="M2179" s="265">
        <v>13752.447964199262</v>
      </c>
      <c r="N2179" s="70">
        <v>13445.437433555126</v>
      </c>
      <c r="O2179" s="70">
        <v>13145.280625693415</v>
      </c>
      <c r="P2179" s="70">
        <v>12851.824537667038</v>
      </c>
      <c r="Q2179" s="70">
        <v>12564.919582176504</v>
      </c>
      <c r="R2179" s="70">
        <v>12284.419511318793</v>
      </c>
      <c r="S2179" s="70">
        <v>12010.181342038448</v>
      </c>
      <c r="T2179" s="265">
        <v>11742.06528324293</v>
      </c>
      <c r="U2179" s="70">
        <v>12998.55394581689</v>
      </c>
      <c r="V2179" s="70">
        <v>12285.987565425385</v>
      </c>
      <c r="W2179" s="70">
        <v>11612.483287524725</v>
      </c>
      <c r="X2179" s="70">
        <v>10975.899770770448</v>
      </c>
      <c r="Y2179" s="70">
        <v>10374.213059787124</v>
      </c>
      <c r="Z2179" s="70">
        <v>9805.5101501991121</v>
      </c>
      <c r="AA2179" s="70">
        <v>9267.9829064191945</v>
      </c>
      <c r="BJ2179" s="275"/>
    </row>
    <row r="2180" spans="1:62" x14ac:dyDescent="0.25">
      <c r="A2180" t="str">
        <f t="shared" si="44"/>
        <v>96. Overige persoonlijke diensten</v>
      </c>
      <c r="B2180" s="275">
        <v>96</v>
      </c>
      <c r="C2180" s="5" t="s">
        <v>154</v>
      </c>
      <c r="D2180" s="266"/>
      <c r="E2180" s="70">
        <v>-328</v>
      </c>
      <c r="F2180" s="70">
        <v>-1229</v>
      </c>
      <c r="G2180" s="70">
        <v>-214</v>
      </c>
      <c r="H2180" s="70">
        <v>-325</v>
      </c>
      <c r="I2180" s="70">
        <v>130</v>
      </c>
      <c r="J2180" s="70">
        <v>-449</v>
      </c>
      <c r="K2180" s="69">
        <v>-304</v>
      </c>
      <c r="L2180" s="69">
        <v>-99</v>
      </c>
      <c r="M2180" s="265">
        <v>-280.55203580073794</v>
      </c>
      <c r="N2180" s="70">
        <v>-307.01053064413645</v>
      </c>
      <c r="O2180" s="70">
        <v>-300.15680786171106</v>
      </c>
      <c r="P2180" s="70">
        <v>-293.45608802637616</v>
      </c>
      <c r="Q2180" s="70">
        <v>-286.90495549053412</v>
      </c>
      <c r="R2180" s="70">
        <v>-280.50007085771176</v>
      </c>
      <c r="S2180" s="70">
        <v>-274.23816928034466</v>
      </c>
      <c r="T2180" s="265">
        <v>-268.11605879551826</v>
      </c>
      <c r="U2180" s="70">
        <v>-753.89401838237245</v>
      </c>
      <c r="V2180" s="70">
        <v>-712.56638039150494</v>
      </c>
      <c r="W2180" s="70">
        <v>-673.50427790065987</v>
      </c>
      <c r="X2180" s="70">
        <v>-636.5835167542773</v>
      </c>
      <c r="Y2180" s="70">
        <v>-601.68671098332379</v>
      </c>
      <c r="Z2180" s="70">
        <v>-568.70290958801161</v>
      </c>
      <c r="AA2180" s="70">
        <v>-537.52724377991763</v>
      </c>
      <c r="BJ2180" s="275"/>
    </row>
    <row r="2181" spans="1:62" x14ac:dyDescent="0.25">
      <c r="A2181" t="str">
        <f t="shared" si="44"/>
        <v>96. Overige persoonlijke diensten</v>
      </c>
      <c r="B2181" s="275">
        <v>96</v>
      </c>
      <c r="C2181" s="5" t="s">
        <v>155</v>
      </c>
      <c r="D2181" s="266"/>
      <c r="E2181" s="267">
        <v>0.98053527980535282</v>
      </c>
      <c r="F2181" s="267">
        <v>0.92561883435211523</v>
      </c>
      <c r="G2181" s="267">
        <v>0.98600758467372829</v>
      </c>
      <c r="H2181" s="267">
        <v>0.97844827586206895</v>
      </c>
      <c r="I2181" s="267">
        <v>1.0088105726872247</v>
      </c>
      <c r="J2181" s="267">
        <v>0.9698354047699026</v>
      </c>
      <c r="K2181" s="333">
        <v>0.97894153505126069</v>
      </c>
      <c r="L2181" s="333">
        <v>0.99299462213416356</v>
      </c>
      <c r="M2181" s="268">
        <v>0.9800076935936195</v>
      </c>
      <c r="N2181" s="267">
        <v>0.97767593584477797</v>
      </c>
      <c r="O2181" s="267">
        <v>0.97767593584477774</v>
      </c>
      <c r="P2181" s="267">
        <v>0.97767593584477808</v>
      </c>
      <c r="Q2181" s="267">
        <v>0.97767593584477808</v>
      </c>
      <c r="R2181" s="267">
        <v>0.97767593584477819</v>
      </c>
      <c r="S2181" s="267">
        <v>0.97767593584477774</v>
      </c>
      <c r="T2181" s="268">
        <v>0.97767593584477785</v>
      </c>
      <c r="U2181" s="267">
        <v>0.94518110373186437</v>
      </c>
      <c r="V2181" s="267">
        <v>0.94518110373186404</v>
      </c>
      <c r="W2181" s="267">
        <v>0.94518110373186426</v>
      </c>
      <c r="X2181" s="267">
        <v>0.94518110373186426</v>
      </c>
      <c r="Y2181" s="267">
        <v>0.94518110373186393</v>
      </c>
      <c r="Z2181" s="267">
        <v>0.94518110373186404</v>
      </c>
      <c r="AA2181" s="267">
        <v>0.94518110373186426</v>
      </c>
      <c r="BJ2181" s="275"/>
    </row>
    <row r="2182" spans="1:62" x14ac:dyDescent="0.25">
      <c r="A2182" t="str">
        <f t="shared" si="44"/>
        <v>96. Overige persoonlijke diensten</v>
      </c>
      <c r="B2182" s="275">
        <v>96</v>
      </c>
      <c r="C2182" s="5" t="s">
        <v>8</v>
      </c>
      <c r="D2182" s="70">
        <v>536</v>
      </c>
      <c r="E2182" s="70">
        <v>470</v>
      </c>
      <c r="F2182" s="70">
        <v>405</v>
      </c>
      <c r="G2182" s="70">
        <v>414</v>
      </c>
      <c r="H2182" s="70">
        <v>407</v>
      </c>
      <c r="I2182" s="70">
        <v>362</v>
      </c>
      <c r="J2182" s="70">
        <v>407</v>
      </c>
      <c r="K2182" s="69">
        <v>314</v>
      </c>
      <c r="L2182" s="69">
        <v>325</v>
      </c>
      <c r="M2182" s="265">
        <v>306.98905506060817</v>
      </c>
      <c r="N2182" s="70">
        <v>299.37509622859159</v>
      </c>
      <c r="O2182" s="70">
        <v>289.69767978551761</v>
      </c>
      <c r="P2182" s="70">
        <v>283.18254388356496</v>
      </c>
      <c r="Q2182" s="70">
        <v>277.48238653558462</v>
      </c>
      <c r="R2182" s="70">
        <v>271.85815957064193</v>
      </c>
      <c r="S2182" s="70">
        <v>267.70674971903441</v>
      </c>
      <c r="T2182" s="265">
        <v>260.30574861109062</v>
      </c>
      <c r="U2182" s="70">
        <v>289.42482218167089</v>
      </c>
      <c r="V2182" s="70">
        <v>270.76044954268167</v>
      </c>
      <c r="W2182" s="70">
        <v>255.87437398702485</v>
      </c>
      <c r="X2182" s="70">
        <v>242.39063711072248</v>
      </c>
      <c r="Y2182" s="70">
        <v>229.58467568034627</v>
      </c>
      <c r="Z2182" s="70">
        <v>218.56466417028076</v>
      </c>
      <c r="AA2182" s="70">
        <v>205.45867957429294</v>
      </c>
      <c r="BJ2182" s="275"/>
    </row>
    <row r="2183" spans="1:62" x14ac:dyDescent="0.25">
      <c r="A2183" t="str">
        <f t="shared" si="44"/>
        <v>96. Overige persoonlijke diensten</v>
      </c>
      <c r="B2183" s="275">
        <v>96</v>
      </c>
      <c r="C2183" s="5" t="s">
        <v>9</v>
      </c>
      <c r="D2183" s="70">
        <v>2811</v>
      </c>
      <c r="E2183" s="70">
        <v>2713</v>
      </c>
      <c r="F2183" s="70">
        <v>2476</v>
      </c>
      <c r="G2183" s="70">
        <v>2280</v>
      </c>
      <c r="H2183" s="70">
        <v>2137</v>
      </c>
      <c r="I2183" s="70">
        <v>1966</v>
      </c>
      <c r="J2183" s="70">
        <v>1772</v>
      </c>
      <c r="K2183" s="69">
        <v>1558</v>
      </c>
      <c r="L2183" s="69">
        <v>1507</v>
      </c>
      <c r="M2183" s="265">
        <v>1620.9696808420022</v>
      </c>
      <c r="N2183" s="70">
        <v>1580.7663048114093</v>
      </c>
      <c r="O2183" s="70">
        <v>1529.6674190872659</v>
      </c>
      <c r="P2183" s="70">
        <v>1495.2660696269556</v>
      </c>
      <c r="Q2183" s="70">
        <v>1465.1679860477848</v>
      </c>
      <c r="R2183" s="70">
        <v>1435.470831579049</v>
      </c>
      <c r="S2183" s="70">
        <v>1413.5504751647918</v>
      </c>
      <c r="T2183" s="265">
        <v>1374.4715627211981</v>
      </c>
      <c r="U2183" s="70">
        <v>1528.2266709702512</v>
      </c>
      <c r="V2183" s="70">
        <v>1429.6746813764676</v>
      </c>
      <c r="W2183" s="70">
        <v>1351.0729307776421</v>
      </c>
      <c r="X2183" s="70">
        <v>1279.8758366121115</v>
      </c>
      <c r="Y2183" s="70">
        <v>1212.2575457627074</v>
      </c>
      <c r="Z2183" s="70">
        <v>1154.0694630090097</v>
      </c>
      <c r="AA2183" s="70">
        <v>1084.8669839060194</v>
      </c>
      <c r="BJ2183" s="275"/>
    </row>
    <row r="2184" spans="1:62" x14ac:dyDescent="0.25">
      <c r="A2184" t="str">
        <f t="shared" si="44"/>
        <v>96. Overige persoonlijke diensten</v>
      </c>
      <c r="B2184" s="275">
        <v>96</v>
      </c>
      <c r="C2184" s="5" t="s">
        <v>10</v>
      </c>
      <c r="D2184" s="70">
        <v>2258</v>
      </c>
      <c r="E2184" s="70">
        <v>2279</v>
      </c>
      <c r="F2184" s="70">
        <v>2195</v>
      </c>
      <c r="G2184" s="70">
        <v>2208</v>
      </c>
      <c r="H2184" s="70">
        <v>2212</v>
      </c>
      <c r="I2184" s="70">
        <v>2246</v>
      </c>
      <c r="J2184" s="70">
        <v>2090</v>
      </c>
      <c r="K2184" s="69">
        <v>1994</v>
      </c>
      <c r="L2184" s="69">
        <v>1833</v>
      </c>
      <c r="M2184" s="265">
        <v>1628.981757828474</v>
      </c>
      <c r="N2184" s="70">
        <v>1588.5796658393533</v>
      </c>
      <c r="O2184" s="70">
        <v>1537.2282101805692</v>
      </c>
      <c r="P2184" s="70">
        <v>1502.6568228327078</v>
      </c>
      <c r="Q2184" s="70">
        <v>1472.4099714106637</v>
      </c>
      <c r="R2184" s="70">
        <v>1442.5660307986122</v>
      </c>
      <c r="S2184" s="70">
        <v>1420.5373271492169</v>
      </c>
      <c r="T2184" s="265">
        <v>1381.2652567096743</v>
      </c>
      <c r="U2184" s="70">
        <v>1535.7803407799379</v>
      </c>
      <c r="V2184" s="70">
        <v>1436.7412315705756</v>
      </c>
      <c r="W2184" s="70">
        <v>1357.750970758073</v>
      </c>
      <c r="X2184" s="70">
        <v>1286.2019658773638</v>
      </c>
      <c r="Y2184" s="70">
        <v>1218.2494535071121</v>
      </c>
      <c r="Z2184" s="70">
        <v>1159.7737605629045</v>
      </c>
      <c r="AA2184" s="70">
        <v>1090.2292296641397</v>
      </c>
      <c r="BJ2184" s="275"/>
    </row>
    <row r="2185" spans="1:62" x14ac:dyDescent="0.25">
      <c r="A2185" t="str">
        <f t="shared" si="44"/>
        <v>96. Overige persoonlijke diensten</v>
      </c>
      <c r="B2185" s="275">
        <v>96</v>
      </c>
      <c r="C2185" s="5" t="s">
        <v>11</v>
      </c>
      <c r="D2185" s="70">
        <v>1882</v>
      </c>
      <c r="E2185" s="70">
        <v>1855</v>
      </c>
      <c r="F2185" s="70">
        <v>1669</v>
      </c>
      <c r="G2185" s="70">
        <v>1693</v>
      </c>
      <c r="H2185" s="70">
        <v>1640</v>
      </c>
      <c r="I2185" s="70">
        <v>1665</v>
      </c>
      <c r="J2185" s="70">
        <v>1747</v>
      </c>
      <c r="K2185" s="69">
        <v>1712</v>
      </c>
      <c r="L2185" s="69">
        <v>1656</v>
      </c>
      <c r="M2185" s="265">
        <v>1661.4584034357604</v>
      </c>
      <c r="N2185" s="70">
        <v>1607.6891622520686</v>
      </c>
      <c r="O2185" s="70">
        <v>1527.8624155071086</v>
      </c>
      <c r="P2185" s="70">
        <v>1420.1294336447652</v>
      </c>
      <c r="Q2185" s="70">
        <v>1337.2241198790616</v>
      </c>
      <c r="R2185" s="70">
        <v>1264.6026988793728</v>
      </c>
      <c r="S2185" s="70">
        <v>1234.2942246117416</v>
      </c>
      <c r="T2185" s="265">
        <v>1207.1159072859339</v>
      </c>
      <c r="U2185" s="70">
        <v>1554.2546984366209</v>
      </c>
      <c r="V2185" s="70">
        <v>1427.9876689670091</v>
      </c>
      <c r="W2185" s="70">
        <v>1283.1819533474115</v>
      </c>
      <c r="X2185" s="70">
        <v>1168.1123635418371</v>
      </c>
      <c r="Y2185" s="70">
        <v>1067.9591186273337</v>
      </c>
      <c r="Z2185" s="70">
        <v>1007.718718234474</v>
      </c>
      <c r="AA2185" s="70">
        <v>952.77358155710658</v>
      </c>
      <c r="BJ2185" s="275"/>
    </row>
    <row r="2186" spans="1:62" x14ac:dyDescent="0.25">
      <c r="A2186" t="str">
        <f t="shared" si="44"/>
        <v>96. Overige persoonlijke diensten</v>
      </c>
      <c r="B2186" s="275">
        <v>96</v>
      </c>
      <c r="C2186" s="5" t="s">
        <v>12</v>
      </c>
      <c r="D2186" s="70">
        <v>1676</v>
      </c>
      <c r="E2186" s="70">
        <v>1615</v>
      </c>
      <c r="F2186" s="70">
        <v>1437</v>
      </c>
      <c r="G2186" s="70">
        <v>1430</v>
      </c>
      <c r="H2186" s="70">
        <v>1437</v>
      </c>
      <c r="I2186" s="70">
        <v>1471</v>
      </c>
      <c r="J2186" s="70">
        <v>1491</v>
      </c>
      <c r="K2186" s="69">
        <v>1488</v>
      </c>
      <c r="L2186" s="69">
        <v>1509</v>
      </c>
      <c r="M2186" s="265">
        <v>1449.0697638332808</v>
      </c>
      <c r="N2186" s="70">
        <v>1400.8001684087703</v>
      </c>
      <c r="O2186" s="70">
        <v>1396.4247062701993</v>
      </c>
      <c r="P2186" s="70">
        <v>1409.7851422788426</v>
      </c>
      <c r="Q2186" s="70">
        <v>1388.6837201496896</v>
      </c>
      <c r="R2186" s="70">
        <v>1393.2610124137295</v>
      </c>
      <c r="S2186" s="70">
        <v>1348.171356691148</v>
      </c>
      <c r="T2186" s="265">
        <v>1281.2304728522361</v>
      </c>
      <c r="U2186" s="70">
        <v>1354.2420353635366</v>
      </c>
      <c r="V2186" s="70">
        <v>1305.141903456584</v>
      </c>
      <c r="W2186" s="70">
        <v>1273.8351940405132</v>
      </c>
      <c r="X2186" s="70">
        <v>1213.0641367004587</v>
      </c>
      <c r="Y2186" s="70">
        <v>1176.6112820680639</v>
      </c>
      <c r="Z2186" s="70">
        <v>1100.6917835596191</v>
      </c>
      <c r="AA2186" s="70">
        <v>1011.2720237149306</v>
      </c>
      <c r="BJ2186" s="275"/>
    </row>
    <row r="2187" spans="1:62" x14ac:dyDescent="0.25">
      <c r="A2187" t="str">
        <f t="shared" si="44"/>
        <v>96. Overige persoonlijke diensten</v>
      </c>
      <c r="B2187" s="275">
        <v>96</v>
      </c>
      <c r="C2187" s="5" t="s">
        <v>13</v>
      </c>
      <c r="D2187" s="70">
        <v>1824</v>
      </c>
      <c r="E2187" s="70">
        <v>1671</v>
      </c>
      <c r="F2187" s="70">
        <v>1444</v>
      </c>
      <c r="G2187" s="70">
        <v>1374</v>
      </c>
      <c r="H2187" s="70">
        <v>1278</v>
      </c>
      <c r="I2187" s="70">
        <v>1357</v>
      </c>
      <c r="J2187" s="70">
        <v>1333</v>
      </c>
      <c r="K2187" s="69">
        <v>1359</v>
      </c>
      <c r="L2187" s="69">
        <v>1395</v>
      </c>
      <c r="M2187" s="265">
        <v>1373.7683370651291</v>
      </c>
      <c r="N2187" s="70">
        <v>1358.8600436061126</v>
      </c>
      <c r="O2187" s="70">
        <v>1312.7471948764312</v>
      </c>
      <c r="P2187" s="70">
        <v>1283.8339126852306</v>
      </c>
      <c r="Q2187" s="70">
        <v>1265.4128826726339</v>
      </c>
      <c r="R2187" s="70">
        <v>1215.1567574857686</v>
      </c>
      <c r="S2187" s="70">
        <v>1174.6789788962578</v>
      </c>
      <c r="T2187" s="265">
        <v>1171.0098164325111</v>
      </c>
      <c r="U2187" s="70">
        <v>1313.6958666400776</v>
      </c>
      <c r="V2187" s="70">
        <v>1226.9343022829617</v>
      </c>
      <c r="W2187" s="70">
        <v>1160.0298316647436</v>
      </c>
      <c r="X2187" s="70">
        <v>1105.382718768715</v>
      </c>
      <c r="Y2187" s="70">
        <v>1026.2019374690087</v>
      </c>
      <c r="Z2187" s="70">
        <v>959.04685556045229</v>
      </c>
      <c r="AA2187" s="70">
        <v>924.27513390116587</v>
      </c>
      <c r="BJ2187" s="275"/>
    </row>
    <row r="2188" spans="1:62" x14ac:dyDescent="0.25">
      <c r="A2188" t="str">
        <f t="shared" si="44"/>
        <v>96. Overige persoonlijke diensten</v>
      </c>
      <c r="B2188" s="275">
        <v>96</v>
      </c>
      <c r="C2188" s="5" t="s">
        <v>14</v>
      </c>
      <c r="D2188" s="70">
        <v>1936</v>
      </c>
      <c r="E2188" s="70">
        <v>1878</v>
      </c>
      <c r="F2188" s="70">
        <v>1727</v>
      </c>
      <c r="G2188" s="70">
        <v>1665</v>
      </c>
      <c r="H2188" s="70">
        <v>1525</v>
      </c>
      <c r="I2188" s="70">
        <v>1507</v>
      </c>
      <c r="J2188" s="70">
        <v>1389</v>
      </c>
      <c r="K2188" s="69">
        <v>1316</v>
      </c>
      <c r="L2188" s="69">
        <v>1276</v>
      </c>
      <c r="M2188" s="265">
        <v>1244.4043474890732</v>
      </c>
      <c r="N2188" s="70">
        <v>1224.6516442376073</v>
      </c>
      <c r="O2188" s="70">
        <v>1219.1723434253352</v>
      </c>
      <c r="P2188" s="70">
        <v>1198.7082540633414</v>
      </c>
      <c r="Q2188" s="70">
        <v>1169.8150903434889</v>
      </c>
      <c r="R2188" s="70">
        <v>1152.0107034658554</v>
      </c>
      <c r="S2188" s="70">
        <v>1139.508949587987</v>
      </c>
      <c r="T2188" s="265">
        <v>1100.8397694426765</v>
      </c>
      <c r="U2188" s="70">
        <v>1183.9481267250083</v>
      </c>
      <c r="V2188" s="70">
        <v>1139.4763396802007</v>
      </c>
      <c r="W2188" s="70">
        <v>1083.1131039900854</v>
      </c>
      <c r="X2188" s="70">
        <v>1021.874680372669</v>
      </c>
      <c r="Y2188" s="70">
        <v>972.87498802025289</v>
      </c>
      <c r="Z2188" s="70">
        <v>930.33287784906167</v>
      </c>
      <c r="AA2188" s="70">
        <v>868.89009043930491</v>
      </c>
      <c r="BJ2188" s="275"/>
    </row>
    <row r="2189" spans="1:62" x14ac:dyDescent="0.25">
      <c r="A2189" t="str">
        <f t="shared" si="44"/>
        <v>96. Overige persoonlijke diensten</v>
      </c>
      <c r="B2189" s="275">
        <v>96</v>
      </c>
      <c r="C2189" s="5" t="s">
        <v>15</v>
      </c>
      <c r="D2189" s="70">
        <v>1720</v>
      </c>
      <c r="E2189" s="70">
        <v>1742</v>
      </c>
      <c r="F2189" s="70">
        <v>1613</v>
      </c>
      <c r="G2189" s="70">
        <v>1599</v>
      </c>
      <c r="H2189" s="70">
        <v>1591</v>
      </c>
      <c r="I2189" s="70">
        <v>1624</v>
      </c>
      <c r="J2189" s="70">
        <v>1550</v>
      </c>
      <c r="K2189" s="69">
        <v>1589</v>
      </c>
      <c r="L2189" s="69">
        <v>1532</v>
      </c>
      <c r="M2189" s="265">
        <v>1421.3987062060316</v>
      </c>
      <c r="N2189" s="70">
        <v>1318.8943532028552</v>
      </c>
      <c r="O2189" s="70">
        <v>1221.242390278665</v>
      </c>
      <c r="P2189" s="70">
        <v>1127.2361122245725</v>
      </c>
      <c r="Q2189" s="70">
        <v>1083.7546612188319</v>
      </c>
      <c r="R2189" s="70">
        <v>1056.8500639476356</v>
      </c>
      <c r="S2189" s="70">
        <v>1040.1957816995271</v>
      </c>
      <c r="T2189" s="265">
        <v>1035.5538093307373</v>
      </c>
      <c r="U2189" s="70">
        <v>1275.0585084093907</v>
      </c>
      <c r="V2189" s="70">
        <v>1141.4110697650153</v>
      </c>
      <c r="W2189" s="70">
        <v>1018.5332421818443</v>
      </c>
      <c r="X2189" s="70">
        <v>946.69786462594209</v>
      </c>
      <c r="Y2189" s="70">
        <v>892.51166695668974</v>
      </c>
      <c r="Z2189" s="70">
        <v>849.25031564243318</v>
      </c>
      <c r="AA2189" s="70">
        <v>817.36004459548644</v>
      </c>
      <c r="BJ2189" s="275"/>
    </row>
    <row r="2190" spans="1:62" x14ac:dyDescent="0.25">
      <c r="A2190" t="str">
        <f t="shared" si="44"/>
        <v>96. Overige persoonlijke diensten</v>
      </c>
      <c r="B2190" s="275">
        <v>96</v>
      </c>
      <c r="C2190" s="5" t="s">
        <v>16</v>
      </c>
      <c r="D2190" s="70">
        <v>1258</v>
      </c>
      <c r="E2190" s="70">
        <v>1241</v>
      </c>
      <c r="F2190" s="70">
        <v>1247</v>
      </c>
      <c r="G2190" s="70">
        <v>1277</v>
      </c>
      <c r="H2190" s="70">
        <v>1306</v>
      </c>
      <c r="I2190" s="70">
        <v>1424</v>
      </c>
      <c r="J2190" s="70">
        <v>1488</v>
      </c>
      <c r="K2190" s="69">
        <v>1505</v>
      </c>
      <c r="L2190" s="69">
        <v>1552</v>
      </c>
      <c r="M2190" s="265">
        <v>1500.2144913335655</v>
      </c>
      <c r="N2190" s="70">
        <v>1444.9994766071504</v>
      </c>
      <c r="O2190" s="70">
        <v>1377.0832487381008</v>
      </c>
      <c r="P2190" s="70">
        <v>1370.5143523365584</v>
      </c>
      <c r="Q2190" s="70">
        <v>1308.4879408544311</v>
      </c>
      <c r="R2190" s="70">
        <v>1214.0767770182604</v>
      </c>
      <c r="S2190" s="70">
        <v>1125.6889988287924</v>
      </c>
      <c r="T2190" s="265">
        <v>1041.800071498235</v>
      </c>
      <c r="U2190" s="70">
        <v>1396.9722994269885</v>
      </c>
      <c r="V2190" s="70">
        <v>1287.0647765010663</v>
      </c>
      <c r="W2190" s="70">
        <v>1238.3514080180616</v>
      </c>
      <c r="X2190" s="70">
        <v>1143.0102991230031</v>
      </c>
      <c r="Y2190" s="70">
        <v>1025.2898921371138</v>
      </c>
      <c r="Z2190" s="70">
        <v>919.04981195810728</v>
      </c>
      <c r="AA2190" s="70">
        <v>822.29020377966322</v>
      </c>
      <c r="BJ2190" s="275"/>
    </row>
    <row r="2191" spans="1:62" x14ac:dyDescent="0.25">
      <c r="A2191" t="str">
        <f t="shared" si="44"/>
        <v>96. Overige persoonlijke diensten</v>
      </c>
      <c r="B2191" s="275">
        <v>96</v>
      </c>
      <c r="C2191" s="5" t="s">
        <v>17</v>
      </c>
      <c r="D2191" s="70">
        <v>481</v>
      </c>
      <c r="E2191" s="70">
        <v>539</v>
      </c>
      <c r="F2191" s="70">
        <v>561</v>
      </c>
      <c r="G2191" s="70">
        <v>565</v>
      </c>
      <c r="H2191" s="70">
        <v>610</v>
      </c>
      <c r="I2191" s="70">
        <v>701</v>
      </c>
      <c r="J2191" s="70">
        <v>708</v>
      </c>
      <c r="K2191" s="69">
        <v>764</v>
      </c>
      <c r="L2191" s="69">
        <v>799</v>
      </c>
      <c r="M2191" s="265">
        <v>864.9669484089892</v>
      </c>
      <c r="N2191" s="70">
        <v>897.59245286341229</v>
      </c>
      <c r="O2191" s="70">
        <v>936.44661627812866</v>
      </c>
      <c r="P2191" s="70">
        <v>914.12815859058503</v>
      </c>
      <c r="Q2191" s="70">
        <v>917.39644367053563</v>
      </c>
      <c r="R2191" s="70">
        <v>889.63798242454413</v>
      </c>
      <c r="S2191" s="70">
        <v>856.00118710339052</v>
      </c>
      <c r="T2191" s="265">
        <v>816.27944352198085</v>
      </c>
      <c r="U2191" s="70">
        <v>867.75934048715976</v>
      </c>
      <c r="V2191" s="70">
        <v>875.23209362225873</v>
      </c>
      <c r="W2191" s="70">
        <v>825.97594864268876</v>
      </c>
      <c r="X2191" s="70">
        <v>801.37810273552509</v>
      </c>
      <c r="Y2191" s="70">
        <v>751.30078122515761</v>
      </c>
      <c r="Z2191" s="70">
        <v>698.86774309938778</v>
      </c>
      <c r="AA2191" s="70">
        <v>644.28733335518575</v>
      </c>
      <c r="BJ2191" s="275"/>
    </row>
    <row r="2192" spans="1:62" x14ac:dyDescent="0.25">
      <c r="A2192" t="str">
        <f t="shared" si="44"/>
        <v>96. Overige persoonlijke diensten</v>
      </c>
      <c r="B2192" s="275">
        <v>96</v>
      </c>
      <c r="C2192" s="5" t="s">
        <v>156</v>
      </c>
      <c r="D2192" s="70">
        <v>469</v>
      </c>
      <c r="E2192" s="70">
        <v>520</v>
      </c>
      <c r="F2192" s="70">
        <v>520</v>
      </c>
      <c r="G2192" s="70">
        <v>575</v>
      </c>
      <c r="H2192" s="70">
        <v>612</v>
      </c>
      <c r="I2192" s="70">
        <v>562</v>
      </c>
      <c r="J2192" s="70">
        <v>461</v>
      </c>
      <c r="K2192" s="69">
        <v>533</v>
      </c>
      <c r="L2192" s="69">
        <v>649</v>
      </c>
      <c r="M2192" s="265">
        <v>680.22647269635013</v>
      </c>
      <c r="N2192" s="70">
        <v>723.22906549779293</v>
      </c>
      <c r="O2192" s="70">
        <v>797.7084012660938</v>
      </c>
      <c r="P2192" s="70">
        <v>846.38373549991479</v>
      </c>
      <c r="Q2192" s="70">
        <v>879.08437939379974</v>
      </c>
      <c r="R2192" s="70">
        <v>948.92849373532329</v>
      </c>
      <c r="S2192" s="70">
        <v>989.84731258655881</v>
      </c>
      <c r="T2192" s="265">
        <v>1072.1934248366565</v>
      </c>
      <c r="U2192" s="70">
        <v>699.19123639624752</v>
      </c>
      <c r="V2192" s="70">
        <v>745.56304866056121</v>
      </c>
      <c r="W2192" s="70">
        <v>764.76433011663823</v>
      </c>
      <c r="X2192" s="70">
        <v>767.91116530209615</v>
      </c>
      <c r="Y2192" s="70">
        <v>801.37171833333741</v>
      </c>
      <c r="Z2192" s="70">
        <v>808.14415655338132</v>
      </c>
      <c r="AA2192" s="70">
        <v>846.27960193189824</v>
      </c>
      <c r="BJ2192" s="275"/>
    </row>
    <row r="2193" spans="1:62" x14ac:dyDescent="0.25">
      <c r="A2193" t="str">
        <f t="shared" si="44"/>
        <v>96. Overige persoonlijke diensten</v>
      </c>
      <c r="B2193" s="275">
        <v>96</v>
      </c>
      <c r="C2193" s="5" t="s">
        <v>6</v>
      </c>
      <c r="D2193" s="70">
        <v>2208</v>
      </c>
      <c r="E2193" s="70">
        <v>2300</v>
      </c>
      <c r="F2193" s="70">
        <v>2328</v>
      </c>
      <c r="G2193" s="70">
        <v>2417</v>
      </c>
      <c r="H2193" s="70">
        <v>2528</v>
      </c>
      <c r="I2193" s="70">
        <v>2687</v>
      </c>
      <c r="J2193" s="70">
        <v>2657</v>
      </c>
      <c r="K2193" s="69">
        <v>2802</v>
      </c>
      <c r="L2193" s="69">
        <v>3000</v>
      </c>
      <c r="M2193" s="265">
        <v>3045.4079124389045</v>
      </c>
      <c r="N2193" s="70">
        <v>3065.8209949683555</v>
      </c>
      <c r="O2193" s="70">
        <v>3111.2382662823234</v>
      </c>
      <c r="P2193" s="70">
        <v>3131.0262464270581</v>
      </c>
      <c r="Q2193" s="70">
        <v>3104.9687639187664</v>
      </c>
      <c r="R2193" s="70">
        <v>3052.6432531781275</v>
      </c>
      <c r="S2193" s="70">
        <v>2971.5374985187418</v>
      </c>
      <c r="T2193" s="265">
        <v>2930.2729398568722</v>
      </c>
      <c r="U2193" s="70">
        <v>2963.9228763103956</v>
      </c>
      <c r="V2193" s="70">
        <v>2907.8599187838863</v>
      </c>
      <c r="W2193" s="70">
        <v>2829.0916867773885</v>
      </c>
      <c r="X2193" s="70">
        <v>2712.2995671606241</v>
      </c>
      <c r="Y2193" s="70">
        <v>2577.9623916956089</v>
      </c>
      <c r="Z2193" s="70">
        <v>2426.0617116108765</v>
      </c>
      <c r="AA2193" s="70">
        <v>2312.8571390667475</v>
      </c>
      <c r="BJ2193" s="275"/>
    </row>
    <row r="2194" spans="1:62" x14ac:dyDescent="0.25">
      <c r="A2194" t="str">
        <f t="shared" si="44"/>
        <v>96. Overige persoonlijke diensten</v>
      </c>
      <c r="B2194" s="275">
        <v>96</v>
      </c>
      <c r="C2194" s="5" t="s">
        <v>157</v>
      </c>
      <c r="D2194" s="267">
        <v>0.98583966586305805</v>
      </c>
      <c r="E2194" s="266"/>
      <c r="F2194" s="266"/>
      <c r="G2194" s="266"/>
      <c r="H2194" s="266"/>
      <c r="I2194" s="266"/>
      <c r="J2194" s="266"/>
      <c r="K2194" s="334"/>
      <c r="L2194" s="334"/>
      <c r="M2194" s="269"/>
      <c r="N2194" s="266"/>
      <c r="O2194" s="266"/>
      <c r="P2194" s="266"/>
      <c r="Q2194" s="266"/>
      <c r="R2194" s="266"/>
      <c r="S2194" s="266"/>
      <c r="T2194" s="269"/>
      <c r="U2194" s="266"/>
      <c r="V2194" s="266"/>
      <c r="W2194" s="266"/>
      <c r="X2194" s="266"/>
      <c r="Y2194" s="266"/>
      <c r="Z2194" s="266"/>
      <c r="AA2194" s="266"/>
      <c r="BJ2194" s="275"/>
    </row>
    <row r="2195" spans="1:62" x14ac:dyDescent="0.25">
      <c r="A2195" t="str">
        <f t="shared" si="44"/>
        <v>96. Overige persoonlijke diensten</v>
      </c>
      <c r="B2195" s="275">
        <v>96</v>
      </c>
      <c r="C2195" s="5" t="s">
        <v>158</v>
      </c>
      <c r="D2195" s="266"/>
      <c r="E2195" s="267">
        <v>2.6521930288526119E-3</v>
      </c>
      <c r="F2195" s="267">
        <v>3.0110415755471409E-2</v>
      </c>
      <c r="G2195" s="267">
        <v>-8.395940533512114E-5</v>
      </c>
      <c r="H2195" s="267">
        <v>3.6956950004945477E-3</v>
      </c>
      <c r="I2195" s="267">
        <v>-1.1485453412083346E-2</v>
      </c>
      <c r="J2195" s="267">
        <v>8.0021305465777237E-3</v>
      </c>
      <c r="K2195" s="333">
        <v>3.4490654058986769E-3</v>
      </c>
      <c r="L2195" s="333">
        <v>-3.5774781355527585E-3</v>
      </c>
      <c r="M2195" s="268">
        <v>2.9159861347192728E-3</v>
      </c>
      <c r="N2195" s="267">
        <v>4.0818650091400399E-3</v>
      </c>
      <c r="O2195" s="267">
        <v>4.0818650091401509E-3</v>
      </c>
      <c r="P2195" s="267">
        <v>4.0818650091399844E-3</v>
      </c>
      <c r="Q2195" s="267">
        <v>4.0818650091399844E-3</v>
      </c>
      <c r="R2195" s="267">
        <v>4.0818650091399289E-3</v>
      </c>
      <c r="S2195" s="267">
        <v>4.0818650091401509E-3</v>
      </c>
      <c r="T2195" s="268">
        <v>4.0818650091400954E-3</v>
      </c>
      <c r="U2195" s="267">
        <v>2.0329281065596838E-2</v>
      </c>
      <c r="V2195" s="267">
        <v>2.0329281065597005E-2</v>
      </c>
      <c r="W2195" s="267">
        <v>2.0329281065596894E-2</v>
      </c>
      <c r="X2195" s="267">
        <v>2.0329281065596894E-2</v>
      </c>
      <c r="Y2195" s="267">
        <v>2.032928106559706E-2</v>
      </c>
      <c r="Z2195" s="267">
        <v>2.0329281065597005E-2</v>
      </c>
      <c r="AA2195" s="267">
        <v>2.0329281065596894E-2</v>
      </c>
      <c r="BJ2195" s="275"/>
    </row>
    <row r="2196" spans="1:62" x14ac:dyDescent="0.25">
      <c r="A2196" t="str">
        <f t="shared" si="44"/>
        <v>96. Overige persoonlijke diensten</v>
      </c>
      <c r="B2196" s="275">
        <v>96</v>
      </c>
      <c r="C2196" s="5" t="s">
        <v>159</v>
      </c>
      <c r="D2196" s="270"/>
      <c r="E2196" s="70">
        <v>321.66424387846882</v>
      </c>
      <c r="F2196" s="70">
        <v>294.96169793315335</v>
      </c>
      <c r="G2196" s="70">
        <v>241.94040074695229</v>
      </c>
      <c r="H2196" s="70">
        <v>248.88163102089803</v>
      </c>
      <c r="I2196" s="70">
        <v>238.49476009730179</v>
      </c>
      <c r="J2196" s="70">
        <v>219.18006597097943</v>
      </c>
      <c r="K2196" s="69">
        <v>244.57310925622053</v>
      </c>
      <c r="L2196" s="69">
        <v>186.4815186607932</v>
      </c>
      <c r="M2196" s="265">
        <v>195.12468660362751</v>
      </c>
      <c r="N2196" s="70">
        <v>184.66912177534257</v>
      </c>
      <c r="O2196" s="70">
        <v>180.08894841878913</v>
      </c>
      <c r="P2196" s="70">
        <v>174.26750310620653</v>
      </c>
      <c r="Q2196" s="70">
        <v>170.34832616674507</v>
      </c>
      <c r="R2196" s="70">
        <v>166.91939919335513</v>
      </c>
      <c r="S2196" s="70">
        <v>163.53614810619149</v>
      </c>
      <c r="T2196" s="265">
        <v>161.03886946127525</v>
      </c>
      <c r="U2196" s="70">
        <v>189.65690067769077</v>
      </c>
      <c r="V2196" s="70">
        <v>178.80577124591755</v>
      </c>
      <c r="W2196" s="70">
        <v>167.27497883019007</v>
      </c>
      <c r="X2196" s="70">
        <v>158.07840681369777</v>
      </c>
      <c r="Y2196" s="70">
        <v>149.74819535059495</v>
      </c>
      <c r="Z2196" s="70">
        <v>141.8367114880719</v>
      </c>
      <c r="AA2196" s="70">
        <v>135.02858203205957</v>
      </c>
      <c r="BJ2196" s="275"/>
    </row>
    <row r="2197" spans="1:62" x14ac:dyDescent="0.25">
      <c r="A2197" t="str">
        <f t="shared" si="44"/>
        <v>96. Overige persoonlijke diensten</v>
      </c>
      <c r="B2197" s="275">
        <v>96</v>
      </c>
      <c r="C2197" s="5" t="s">
        <v>160</v>
      </c>
      <c r="D2197" s="270"/>
      <c r="E2197" s="70">
        <v>1097.0581657051341</v>
      </c>
      <c r="F2197" s="70">
        <v>1133.3055433722327</v>
      </c>
      <c r="G2197" s="70">
        <v>959.54190638295188</v>
      </c>
      <c r="H2197" s="70">
        <v>892.20224312490802</v>
      </c>
      <c r="I2197" s="70">
        <v>803.80183038527218</v>
      </c>
      <c r="J2197" s="70">
        <v>777.79522859218253</v>
      </c>
      <c r="K2197" s="69">
        <v>692.97629464668182</v>
      </c>
      <c r="L2197" s="69">
        <v>598.33992905605885</v>
      </c>
      <c r="M2197" s="265">
        <v>588.53935610297685</v>
      </c>
      <c r="N2197" s="70">
        <v>634.9385950005335</v>
      </c>
      <c r="O2197" s="70">
        <v>619.19081427839023</v>
      </c>
      <c r="P2197" s="70">
        <v>599.17523034043052</v>
      </c>
      <c r="Q2197" s="70">
        <v>585.70012050302398</v>
      </c>
      <c r="R2197" s="70">
        <v>573.91061257710112</v>
      </c>
      <c r="S2197" s="70">
        <v>562.27814976379432</v>
      </c>
      <c r="T2197" s="265">
        <v>553.69188163794638</v>
      </c>
      <c r="U2197" s="70">
        <v>661.27516382007548</v>
      </c>
      <c r="V2197" s="70">
        <v>623.44061961425678</v>
      </c>
      <c r="W2197" s="70">
        <v>583.23630004328754</v>
      </c>
      <c r="X2197" s="70">
        <v>551.17068763973919</v>
      </c>
      <c r="Y2197" s="70">
        <v>522.12580748913183</v>
      </c>
      <c r="Z2197" s="70">
        <v>494.54090143743645</v>
      </c>
      <c r="AA2197" s="70">
        <v>470.80305216727584</v>
      </c>
      <c r="BJ2197" s="275"/>
    </row>
    <row r="2198" spans="1:62" x14ac:dyDescent="0.25">
      <c r="A2198" t="str">
        <f t="shared" si="44"/>
        <v>96. Overige persoonlijke diensten</v>
      </c>
      <c r="B2198" s="275">
        <v>96</v>
      </c>
      <c r="C2198" s="5" t="s">
        <v>161</v>
      </c>
      <c r="D2198" s="270"/>
      <c r="E2198" s="70">
        <v>674.59795993436683</v>
      </c>
      <c r="F2198" s="70">
        <v>743.44918981115734</v>
      </c>
      <c r="G2198" s="70">
        <v>649.77028449284592</v>
      </c>
      <c r="H2198" s="70">
        <v>661.96405923340399</v>
      </c>
      <c r="I2198" s="70">
        <v>629.58256919701603</v>
      </c>
      <c r="J2198" s="70">
        <v>683.02881086613388</v>
      </c>
      <c r="K2198" s="69">
        <v>626.07190093978295</v>
      </c>
      <c r="L2198" s="69">
        <v>583.30360350558374</v>
      </c>
      <c r="M2198" s="265">
        <v>548.10889173546025</v>
      </c>
      <c r="N2198" s="70">
        <v>489.00197007219532</v>
      </c>
      <c r="O2198" s="70">
        <v>476.87371726471474</v>
      </c>
      <c r="P2198" s="70">
        <v>461.45858884934489</v>
      </c>
      <c r="Q2198" s="70">
        <v>451.08064788101314</v>
      </c>
      <c r="R2198" s="70">
        <v>442.00088387335626</v>
      </c>
      <c r="S2198" s="70">
        <v>433.04206915129049</v>
      </c>
      <c r="T2198" s="265">
        <v>426.42930051166451</v>
      </c>
      <c r="U2198" s="70">
        <v>515.46871444001283</v>
      </c>
      <c r="V2198" s="70">
        <v>485.97641693630152</v>
      </c>
      <c r="W2198" s="70">
        <v>454.6368626054483</v>
      </c>
      <c r="X2198" s="70">
        <v>429.6414886556625</v>
      </c>
      <c r="Y2198" s="70">
        <v>407.00079707757766</v>
      </c>
      <c r="Z2198" s="70">
        <v>385.4981657398539</v>
      </c>
      <c r="AA2198" s="70">
        <v>366.99434264724829</v>
      </c>
      <c r="BJ2198" s="275"/>
    </row>
    <row r="2199" spans="1:62" x14ac:dyDescent="0.25">
      <c r="A2199" t="str">
        <f t="shared" si="44"/>
        <v>96. Overige persoonlijke diensten</v>
      </c>
      <c r="B2199" s="275">
        <v>96</v>
      </c>
      <c r="C2199" s="5" t="s">
        <v>162</v>
      </c>
      <c r="D2199" s="270"/>
      <c r="E2199" s="70">
        <v>482.22455402943126</v>
      </c>
      <c r="F2199" s="70">
        <v>526.2413515768975</v>
      </c>
      <c r="G2199" s="70">
        <v>423.08096024574701</v>
      </c>
      <c r="H2199" s="70">
        <v>435.56376359453981</v>
      </c>
      <c r="I2199" s="70">
        <v>397.03119321001446</v>
      </c>
      <c r="J2199" s="70">
        <v>435.53032527572805</v>
      </c>
      <c r="K2199" s="69">
        <v>449.02566202007267</v>
      </c>
      <c r="L2199" s="69">
        <v>428.00028463411837</v>
      </c>
      <c r="M2199" s="265">
        <v>424.75345215522708</v>
      </c>
      <c r="N2199" s="70">
        <v>428.09055712264922</v>
      </c>
      <c r="O2199" s="70">
        <v>414.23640081829103</v>
      </c>
      <c r="P2199" s="70">
        <v>393.66828041475168</v>
      </c>
      <c r="Q2199" s="70">
        <v>365.90985316158446</v>
      </c>
      <c r="R2199" s="70">
        <v>344.54851068981645</v>
      </c>
      <c r="S2199" s="70">
        <v>325.83691098289262</v>
      </c>
      <c r="T2199" s="265">
        <v>318.02764437234305</v>
      </c>
      <c r="U2199" s="70">
        <v>455.08496306376645</v>
      </c>
      <c r="V2199" s="70">
        <v>425.7211258295963</v>
      </c>
      <c r="W2199" s="70">
        <v>391.13571200068372</v>
      </c>
      <c r="X2199" s="70">
        <v>351.47242364637208</v>
      </c>
      <c r="Y2199" s="70">
        <v>319.95406608885349</v>
      </c>
      <c r="Z2199" s="70">
        <v>292.52139869953987</v>
      </c>
      <c r="AA2199" s="70">
        <v>276.02113583948852</v>
      </c>
      <c r="BJ2199" s="275"/>
    </row>
    <row r="2200" spans="1:62" x14ac:dyDescent="0.25">
      <c r="A2200" t="str">
        <f t="shared" si="44"/>
        <v>96. Overige persoonlijke diensten</v>
      </c>
      <c r="B2200" s="275">
        <v>96</v>
      </c>
      <c r="C2200" s="5" t="s">
        <v>163</v>
      </c>
      <c r="D2200" s="270"/>
      <c r="E2200" s="70">
        <v>371.39678306309531</v>
      </c>
      <c r="F2200" s="70">
        <v>402.22438808469394</v>
      </c>
      <c r="G2200" s="70">
        <v>314.50321891726787</v>
      </c>
      <c r="H2200" s="70">
        <v>318.37609790311518</v>
      </c>
      <c r="I2200" s="70">
        <v>298.11927202957071</v>
      </c>
      <c r="J2200" s="70">
        <v>333.8391303354789</v>
      </c>
      <c r="K2200" s="69">
        <v>331.58945147973361</v>
      </c>
      <c r="L2200" s="69">
        <v>320.4667726951248</v>
      </c>
      <c r="M2200" s="265">
        <v>334.78812682909813</v>
      </c>
      <c r="N2200" s="70">
        <v>323.18138938017051</v>
      </c>
      <c r="O2200" s="70">
        <v>312.41597607608986</v>
      </c>
      <c r="P2200" s="70">
        <v>311.4401307659349</v>
      </c>
      <c r="Q2200" s="70">
        <v>314.41986602766315</v>
      </c>
      <c r="R2200" s="70">
        <v>309.71368341878917</v>
      </c>
      <c r="S2200" s="70">
        <v>310.73454225554991</v>
      </c>
      <c r="T2200" s="265">
        <v>300.67834072074641</v>
      </c>
      <c r="U2200" s="70">
        <v>346.7250287280014</v>
      </c>
      <c r="V2200" s="70">
        <v>324.03519853590194</v>
      </c>
      <c r="W2200" s="70">
        <v>312.28680306807291</v>
      </c>
      <c r="X2200" s="70">
        <v>304.79591478057478</v>
      </c>
      <c r="Y2200" s="70">
        <v>290.25496780344542</v>
      </c>
      <c r="Z2200" s="70">
        <v>281.53273966433903</v>
      </c>
      <c r="AA2200" s="70">
        <v>263.36716133378138</v>
      </c>
      <c r="BJ2200" s="275"/>
    </row>
    <row r="2201" spans="1:62" x14ac:dyDescent="0.25">
      <c r="A2201" t="str">
        <f t="shared" si="44"/>
        <v>96. Overige persoonlijke diensten</v>
      </c>
      <c r="B2201" s="275">
        <v>96</v>
      </c>
      <c r="C2201" s="5" t="s">
        <v>164</v>
      </c>
      <c r="D2201" s="270"/>
      <c r="E2201" s="70">
        <v>365.76578625466993</v>
      </c>
      <c r="F2201" s="70">
        <v>380.96746475488254</v>
      </c>
      <c r="G2201" s="70">
        <v>285.61357666997992</v>
      </c>
      <c r="H2201" s="70">
        <v>276.96128832850775</v>
      </c>
      <c r="I2201" s="70">
        <v>238.20877361244666</v>
      </c>
      <c r="J2201" s="70">
        <v>279.37838053369501</v>
      </c>
      <c r="K2201" s="69">
        <v>268.36803848686719</v>
      </c>
      <c r="L2201" s="69">
        <v>264.05345118587161</v>
      </c>
      <c r="M2201" s="265">
        <v>280.10662725179833</v>
      </c>
      <c r="N2201" s="70">
        <v>277.44509946864349</v>
      </c>
      <c r="O2201" s="70">
        <v>274.43423304375494</v>
      </c>
      <c r="P2201" s="70">
        <v>265.12132084640331</v>
      </c>
      <c r="Q2201" s="70">
        <v>259.28201866053394</v>
      </c>
      <c r="R2201" s="70">
        <v>255.56172291177728</v>
      </c>
      <c r="S2201" s="70">
        <v>245.41203808124314</v>
      </c>
      <c r="T2201" s="265">
        <v>237.23717991627132</v>
      </c>
      <c r="U2201" s="70">
        <v>299.76528520612737</v>
      </c>
      <c r="V2201" s="70">
        <v>286.65707711590977</v>
      </c>
      <c r="W2201" s="70">
        <v>267.7251332191654</v>
      </c>
      <c r="X2201" s="70">
        <v>253.12613775877995</v>
      </c>
      <c r="Y2201" s="70">
        <v>241.20177835916991</v>
      </c>
      <c r="Z2201" s="70">
        <v>223.92401117765328</v>
      </c>
      <c r="AA2201" s="70">
        <v>209.27033068566723</v>
      </c>
      <c r="BJ2201" s="275"/>
    </row>
    <row r="2202" spans="1:62" x14ac:dyDescent="0.25">
      <c r="A2202" t="str">
        <f t="shared" si="44"/>
        <v>96. Overige persoonlijke diensten</v>
      </c>
      <c r="B2202" s="275">
        <v>96</v>
      </c>
      <c r="C2202" s="5" t="s">
        <v>165</v>
      </c>
      <c r="D2202" s="270"/>
      <c r="E2202" s="70">
        <v>337.4183466330993</v>
      </c>
      <c r="F2202" s="70">
        <v>378.87628142158206</v>
      </c>
      <c r="G2202" s="70">
        <v>296.26716714045659</v>
      </c>
      <c r="H2202" s="70">
        <v>291.92418034069203</v>
      </c>
      <c r="I2202" s="70">
        <v>244.22675168556668</v>
      </c>
      <c r="J2202" s="70">
        <v>270.71186429793107</v>
      </c>
      <c r="K2202" s="69">
        <v>243.19057653408007</v>
      </c>
      <c r="L2202" s="69">
        <v>221.16257101683607</v>
      </c>
      <c r="M2202" s="265">
        <v>222.72596482944675</v>
      </c>
      <c r="N2202" s="70">
        <v>218.66176434221779</v>
      </c>
      <c r="O2202" s="70">
        <v>215.1908981786523</v>
      </c>
      <c r="P2202" s="70">
        <v>214.22809731300845</v>
      </c>
      <c r="Q2202" s="70">
        <v>210.63222922191787</v>
      </c>
      <c r="R2202" s="70">
        <v>205.55523783309837</v>
      </c>
      <c r="S2202" s="70">
        <v>202.42672204516342</v>
      </c>
      <c r="T2202" s="265">
        <v>200.22996376010693</v>
      </c>
      <c r="U2202" s="70">
        <v>238.88011951833641</v>
      </c>
      <c r="V2202" s="70">
        <v>227.27473637186412</v>
      </c>
      <c r="W2202" s="70">
        <v>218.7377798545605</v>
      </c>
      <c r="X2202" s="70">
        <v>207.91810013770453</v>
      </c>
      <c r="Y2202" s="70">
        <v>196.16256265315619</v>
      </c>
      <c r="Z2202" s="70">
        <v>186.75641392896929</v>
      </c>
      <c r="AA2202" s="70">
        <v>178.58988479174627</v>
      </c>
      <c r="BJ2202" s="275"/>
    </row>
    <row r="2203" spans="1:62" x14ac:dyDescent="0.25">
      <c r="A2203" t="str">
        <f t="shared" si="44"/>
        <v>96. Overige persoonlijke diensten</v>
      </c>
      <c r="B2203" s="275">
        <v>96</v>
      </c>
      <c r="C2203" s="5" t="s">
        <v>166</v>
      </c>
      <c r="D2203" s="266"/>
      <c r="E2203" s="70">
        <v>231.03233737219654</v>
      </c>
      <c r="F2203" s="70">
        <v>281.81962614230855</v>
      </c>
      <c r="G2203" s="70">
        <v>212.24656297327903</v>
      </c>
      <c r="H2203" s="70">
        <v>216.44804073297072</v>
      </c>
      <c r="I2203" s="70">
        <v>191.21191658175269</v>
      </c>
      <c r="J2203" s="70">
        <v>226.82580776858046</v>
      </c>
      <c r="K2203" s="69">
        <v>209.43289807215666</v>
      </c>
      <c r="L2203" s="69">
        <v>203.5373223362833</v>
      </c>
      <c r="M2203" s="265">
        <v>206.18409665109766</v>
      </c>
      <c r="N2203" s="70">
        <v>192.95600915458863</v>
      </c>
      <c r="O2203" s="70">
        <v>179.04096139908648</v>
      </c>
      <c r="P2203" s="70">
        <v>165.78462947075792</v>
      </c>
      <c r="Q2203" s="70">
        <v>153.02320217411241</v>
      </c>
      <c r="R2203" s="70">
        <v>147.12056048625482</v>
      </c>
      <c r="S2203" s="70">
        <v>143.46823992715011</v>
      </c>
      <c r="T2203" s="265">
        <v>141.20740781586534</v>
      </c>
      <c r="U2203" s="70">
        <v>216.05006531642741</v>
      </c>
      <c r="V2203" s="70">
        <v>193.80661655406445</v>
      </c>
      <c r="W2203" s="70">
        <v>173.4924445188569</v>
      </c>
      <c r="X2203" s="70">
        <v>154.8152341349066</v>
      </c>
      <c r="Y2203" s="70">
        <v>143.89638501451557</v>
      </c>
      <c r="Z2203" s="70">
        <v>135.66017972280062</v>
      </c>
      <c r="AA2203" s="70">
        <v>129.08453156981335</v>
      </c>
      <c r="BJ2203" s="275"/>
    </row>
    <row r="2204" spans="1:62" x14ac:dyDescent="0.25">
      <c r="A2204" t="str">
        <f t="shared" si="44"/>
        <v>96. Overige persoonlijke diensten</v>
      </c>
      <c r="B2204" s="275">
        <v>96</v>
      </c>
      <c r="C2204" s="5" t="s">
        <v>167</v>
      </c>
      <c r="D2204" s="266"/>
      <c r="E2204" s="70">
        <v>172.1341200198591</v>
      </c>
      <c r="F2204" s="70">
        <v>203.88363766656792</v>
      </c>
      <c r="G2204" s="70">
        <v>167.21699062105782</v>
      </c>
      <c r="H2204" s="70">
        <v>176.06647194255629</v>
      </c>
      <c r="I2204" s="70">
        <v>160.23826931724415</v>
      </c>
      <c r="J2204" s="70">
        <v>202.46647231958028</v>
      </c>
      <c r="K2204" s="69">
        <v>204.79112812371415</v>
      </c>
      <c r="L2204" s="69">
        <v>196.55586368126464</v>
      </c>
      <c r="M2204" s="265">
        <v>212.77200965930453</v>
      </c>
      <c r="N2204" s="70">
        <v>207.42152472343105</v>
      </c>
      <c r="O2204" s="70">
        <v>199.78742799370346</v>
      </c>
      <c r="P2204" s="70">
        <v>190.39724571014202</v>
      </c>
      <c r="Q2204" s="70">
        <v>189.48902190932603</v>
      </c>
      <c r="R2204" s="70">
        <v>180.91317297767799</v>
      </c>
      <c r="S2204" s="70">
        <v>167.85976783665433</v>
      </c>
      <c r="T2204" s="265">
        <v>155.63916349981778</v>
      </c>
      <c r="U2204" s="70">
        <v>231.79613373805319</v>
      </c>
      <c r="V2204" s="70">
        <v>215.8443208067479</v>
      </c>
      <c r="W2204" s="70">
        <v>198.86265649799344</v>
      </c>
      <c r="X2204" s="70">
        <v>191.33601911317498</v>
      </c>
      <c r="Y2204" s="70">
        <v>176.60499194616753</v>
      </c>
      <c r="Z2204" s="70">
        <v>158.41616937510747</v>
      </c>
      <c r="AA2204" s="70">
        <v>142.00115673806502</v>
      </c>
      <c r="BJ2204" s="275"/>
    </row>
    <row r="2205" spans="1:62" x14ac:dyDescent="0.25">
      <c r="A2205" t="str">
        <f t="shared" si="44"/>
        <v>96. Overige persoonlijke diensten</v>
      </c>
      <c r="B2205" s="275">
        <v>96</v>
      </c>
      <c r="C2205" s="5" t="s">
        <v>168</v>
      </c>
      <c r="D2205" s="266"/>
      <c r="E2205" s="70">
        <v>119.67569534877018</v>
      </c>
      <c r="F2205" s="70">
        <v>148.90642652571225</v>
      </c>
      <c r="G2205" s="70">
        <v>138.04519538807986</v>
      </c>
      <c r="H2205" s="70">
        <v>141.16497959538134</v>
      </c>
      <c r="I2205" s="70">
        <v>143.14770752705778</v>
      </c>
      <c r="J2205" s="70">
        <v>178.16332582464025</v>
      </c>
      <c r="K2205" s="69">
        <v>176.71884740371635</v>
      </c>
      <c r="L2205" s="69">
        <v>185.32833007958436</v>
      </c>
      <c r="M2205" s="265">
        <v>199.00678022104145</v>
      </c>
      <c r="N2205" s="70">
        <v>216.44560238745706</v>
      </c>
      <c r="O2205" s="70">
        <v>224.60966805241856</v>
      </c>
      <c r="P2205" s="70">
        <v>234.33236649890574</v>
      </c>
      <c r="Q2205" s="70">
        <v>228.7474918081156</v>
      </c>
      <c r="R2205" s="70">
        <v>229.56533338484289</v>
      </c>
      <c r="S2205" s="70">
        <v>222.61917564229708</v>
      </c>
      <c r="T2205" s="265">
        <v>214.20204890807622</v>
      </c>
      <c r="U2205" s="70">
        <v>230.49908027334172</v>
      </c>
      <c r="V2205" s="70">
        <v>231.24320559161532</v>
      </c>
      <c r="W2205" s="70">
        <v>233.23456806843393</v>
      </c>
      <c r="X2205" s="70">
        <v>220.10863749214457</v>
      </c>
      <c r="Y2205" s="70">
        <v>213.55372707766523</v>
      </c>
      <c r="Z2205" s="70">
        <v>200.20896682766511</v>
      </c>
      <c r="AA2205" s="70">
        <v>186.2364478936671</v>
      </c>
      <c r="BJ2205" s="275"/>
    </row>
    <row r="2206" spans="1:62" x14ac:dyDescent="0.25">
      <c r="A2206" t="str">
        <f t="shared" si="44"/>
        <v>96. Overige persoonlijke diensten</v>
      </c>
      <c r="B2206" s="275">
        <v>96</v>
      </c>
      <c r="C2206" s="5" t="s">
        <v>169</v>
      </c>
      <c r="D2206" s="266"/>
      <c r="E2206" s="70">
        <v>148.48247930191155</v>
      </c>
      <c r="F2206" s="70">
        <v>178.90703751718934</v>
      </c>
      <c r="G2206" s="70">
        <v>163.20596243356994</v>
      </c>
      <c r="H2206" s="70">
        <v>182.64143282047266</v>
      </c>
      <c r="I2206" s="70">
        <v>185.10314914737933</v>
      </c>
      <c r="J2206" s="70">
        <v>180.93236502925637</v>
      </c>
      <c r="K2206" s="69">
        <v>146.31708728773984</v>
      </c>
      <c r="L2206" s="69">
        <v>165.42406601120319</v>
      </c>
      <c r="M2206" s="265">
        <v>205.64056007739316</v>
      </c>
      <c r="N2206" s="70">
        <v>216.32796587271599</v>
      </c>
      <c r="O2206" s="70">
        <v>230.00379855696016</v>
      </c>
      <c r="P2206" s="70">
        <v>253.68997346050551</v>
      </c>
      <c r="Q2206" s="70">
        <v>269.16987091471344</v>
      </c>
      <c r="R2206" s="70">
        <v>279.56944232252891</v>
      </c>
      <c r="S2206" s="70">
        <v>301.78150814200785</v>
      </c>
      <c r="T2206" s="265">
        <v>314.79465185709131</v>
      </c>
      <c r="U2206" s="70">
        <v>227.37988838722964</v>
      </c>
      <c r="V2206" s="70">
        <v>233.71925626904667</v>
      </c>
      <c r="W2206" s="70">
        <v>249.22000185922892</v>
      </c>
      <c r="X2206" s="70">
        <v>255.63843073493589</v>
      </c>
      <c r="Y2206" s="70">
        <v>256.69032604034243</v>
      </c>
      <c r="Z2206" s="70">
        <v>267.87521389608878</v>
      </c>
      <c r="AA2206" s="70">
        <v>270.13904264782622</v>
      </c>
      <c r="BJ2206" s="275"/>
    </row>
    <row r="2207" spans="1:62" x14ac:dyDescent="0.25">
      <c r="A2207" t="str">
        <f t="shared" si="44"/>
        <v>96. Overige persoonlijke diensten</v>
      </c>
      <c r="B2207" s="275">
        <v>96</v>
      </c>
      <c r="C2207" s="5" t="s">
        <v>26</v>
      </c>
      <c r="D2207" s="270"/>
      <c r="E2207" s="70">
        <v>440.29229467054085</v>
      </c>
      <c r="F2207" s="70">
        <v>531.69710170946951</v>
      </c>
      <c r="G2207" s="70">
        <v>468.46814844270762</v>
      </c>
      <c r="H2207" s="70">
        <v>499.87288435841026</v>
      </c>
      <c r="I2207" s="70">
        <v>488.48912599168125</v>
      </c>
      <c r="J2207" s="70">
        <v>561.56216317347696</v>
      </c>
      <c r="K2207" s="69">
        <v>527.82706281517028</v>
      </c>
      <c r="L2207" s="69">
        <v>547.30825977205222</v>
      </c>
      <c r="M2207" s="265">
        <v>617.41934995773909</v>
      </c>
      <c r="N2207" s="70">
        <v>640.19509298360413</v>
      </c>
      <c r="O2207" s="70">
        <v>654.40089460308218</v>
      </c>
      <c r="P2207" s="70">
        <v>678.41958566955327</v>
      </c>
      <c r="Q2207" s="70">
        <v>687.4063846321551</v>
      </c>
      <c r="R2207" s="70">
        <v>690.04794868504973</v>
      </c>
      <c r="S2207" s="70">
        <v>692.2604516209592</v>
      </c>
      <c r="T2207" s="265">
        <v>684.63586426498523</v>
      </c>
      <c r="U2207" s="70">
        <v>689.67510239862463</v>
      </c>
      <c r="V2207" s="70">
        <v>680.80678266740995</v>
      </c>
      <c r="W2207" s="70">
        <v>681.31722642565626</v>
      </c>
      <c r="X2207" s="70">
        <v>667.08308734025547</v>
      </c>
      <c r="Y2207" s="70">
        <v>646.84904506417524</v>
      </c>
      <c r="Z2207" s="70">
        <v>626.50035009886142</v>
      </c>
      <c r="AA2207" s="70">
        <v>598.37664727955826</v>
      </c>
      <c r="BJ2207" s="275"/>
    </row>
    <row r="2208" spans="1:62" x14ac:dyDescent="0.25">
      <c r="A2208" t="str">
        <f t="shared" si="44"/>
        <v>96. Overige persoonlijke diensten</v>
      </c>
      <c r="B2208" s="275">
        <v>96</v>
      </c>
      <c r="C2208" s="5" t="s">
        <v>19</v>
      </c>
      <c r="D2208" s="270"/>
      <c r="E2208" s="70">
        <v>4321.450471541003</v>
      </c>
      <c r="F2208" s="70">
        <v>4673.5426448063772</v>
      </c>
      <c r="G2208" s="70">
        <v>3851.432226012188</v>
      </c>
      <c r="H2208" s="70">
        <v>3842.1941886374461</v>
      </c>
      <c r="I2208" s="70">
        <v>3529.1661927906225</v>
      </c>
      <c r="J2208" s="70">
        <v>3787.8517768141855</v>
      </c>
      <c r="K2208" s="69">
        <v>3593.054994250766</v>
      </c>
      <c r="L2208" s="69">
        <v>3352.6537128627224</v>
      </c>
      <c r="M2208" s="265">
        <v>3417.7505521164712</v>
      </c>
      <c r="N2208" s="70">
        <v>3389.1395992999455</v>
      </c>
      <c r="O2208" s="70">
        <v>3325.8728440808513</v>
      </c>
      <c r="P2208" s="70">
        <v>3263.5633667763914</v>
      </c>
      <c r="Q2208" s="70">
        <v>3197.8026484287493</v>
      </c>
      <c r="R2208" s="70">
        <v>3135.3785596685989</v>
      </c>
      <c r="S2208" s="70">
        <v>3078.9952719342355</v>
      </c>
      <c r="T2208" s="265">
        <v>3023.176452461204</v>
      </c>
      <c r="U2208" s="70">
        <v>3612.5813431690631</v>
      </c>
      <c r="V2208" s="70">
        <v>3426.5243448712222</v>
      </c>
      <c r="W2208" s="70">
        <v>3249.8432405659214</v>
      </c>
      <c r="X2208" s="70">
        <v>3078.1014809076928</v>
      </c>
      <c r="Y2208" s="70">
        <v>2917.1936049006204</v>
      </c>
      <c r="Z2208" s="70">
        <v>2768.7708719575257</v>
      </c>
      <c r="AA2208" s="70">
        <v>2627.5356683466389</v>
      </c>
      <c r="BJ2208" s="275"/>
    </row>
    <row r="2209" spans="1:62" x14ac:dyDescent="0.25">
      <c r="A2209" t="str">
        <f t="shared" si="44"/>
        <v>96. Overige persoonlijke diensten</v>
      </c>
      <c r="B2209" s="275">
        <v>96</v>
      </c>
      <c r="C2209" s="5" t="s">
        <v>20</v>
      </c>
      <c r="D2209" s="270"/>
      <c r="E2209" s="267">
        <v>0.10188530392054576</v>
      </c>
      <c r="F2209" s="267">
        <v>0.11376746552218472</v>
      </c>
      <c r="G2209" s="267">
        <v>0.12163478959300403</v>
      </c>
      <c r="H2209" s="267">
        <v>0.13010089022483262</v>
      </c>
      <c r="I2209" s="267">
        <v>0.1384148830932265</v>
      </c>
      <c r="J2209" s="267">
        <v>0.14825346826157623</v>
      </c>
      <c r="K2209" s="333">
        <v>0.14690202728868454</v>
      </c>
      <c r="L2209" s="333">
        <v>0.16324628388319992</v>
      </c>
      <c r="M2209" s="268">
        <v>0.18065079371442042</v>
      </c>
      <c r="N2209" s="267">
        <v>0.18889605288488018</v>
      </c>
      <c r="O2209" s="267">
        <v>0.19676064758992146</v>
      </c>
      <c r="P2209" s="267">
        <v>0.20787694597138073</v>
      </c>
      <c r="Q2209" s="267">
        <v>0.21496210373392319</v>
      </c>
      <c r="R2209" s="267">
        <v>0.2200844126324529</v>
      </c>
      <c r="S2209" s="267">
        <v>0.22483322983022277</v>
      </c>
      <c r="T2209" s="268">
        <v>0.22646242289549953</v>
      </c>
      <c r="U2209" s="267">
        <v>0.19090922442555197</v>
      </c>
      <c r="V2209" s="267">
        <v>0.19868727437656553</v>
      </c>
      <c r="W2209" s="267">
        <v>0.20964618167460072</v>
      </c>
      <c r="X2209" s="267">
        <v>0.2167190040607567</v>
      </c>
      <c r="Y2209" s="267">
        <v>0.22173675548223046</v>
      </c>
      <c r="Z2209" s="267">
        <v>0.22627381573684521</v>
      </c>
      <c r="AA2209" s="267">
        <v>0.22773302546872112</v>
      </c>
      <c r="BJ2209" s="275"/>
    </row>
    <row r="2210" spans="1:62" x14ac:dyDescent="0.25">
      <c r="A2210" t="str">
        <f t="shared" si="44"/>
        <v>96. Overige persoonlijke diensten</v>
      </c>
      <c r="B2210" s="275">
        <v>96</v>
      </c>
      <c r="C2210" s="5" t="s">
        <v>29</v>
      </c>
      <c r="D2210" s="270"/>
      <c r="E2210" s="70">
        <v>3993.450471541003</v>
      </c>
      <c r="F2210" s="70">
        <v>3444.5426448063772</v>
      </c>
      <c r="G2210" s="70">
        <v>3637.432226012188</v>
      </c>
      <c r="H2210" s="70">
        <v>3517.1941886374461</v>
      </c>
      <c r="I2210" s="70">
        <v>3529.1661927906225</v>
      </c>
      <c r="J2210" s="70">
        <v>3338.8517768141855</v>
      </c>
      <c r="K2210" s="69">
        <v>3289.054994250766</v>
      </c>
      <c r="L2210" s="69">
        <v>3253.6537128627224</v>
      </c>
      <c r="M2210" s="265">
        <v>3137.1985163157333</v>
      </c>
      <c r="N2210" s="70">
        <v>3082.1290686558091</v>
      </c>
      <c r="O2210" s="70">
        <v>3025.7160362191403</v>
      </c>
      <c r="P2210" s="70">
        <v>2970.1072787500152</v>
      </c>
      <c r="Q2210" s="70">
        <v>2910.8976929382152</v>
      </c>
      <c r="R2210" s="70">
        <v>2854.8784888108871</v>
      </c>
      <c r="S2210" s="70">
        <v>2804.7571026538908</v>
      </c>
      <c r="T2210" s="265">
        <v>2755.0603936656858</v>
      </c>
      <c r="U2210" s="70">
        <v>2858.6873247866906</v>
      </c>
      <c r="V2210" s="70">
        <v>2713.9579644797172</v>
      </c>
      <c r="W2210" s="70">
        <v>2576.3389626652615</v>
      </c>
      <c r="X2210" s="70">
        <v>2441.5179641534155</v>
      </c>
      <c r="Y2210" s="70">
        <v>2315.5068939172966</v>
      </c>
      <c r="Z2210" s="70">
        <v>2200.0679623695141</v>
      </c>
      <c r="AA2210" s="70">
        <v>2090.0084245667213</v>
      </c>
      <c r="BJ2210" s="275"/>
    </row>
  </sheetData>
  <mergeCells count="5">
    <mergeCell ref="N1:T1"/>
    <mergeCell ref="U1:AA1"/>
    <mergeCell ref="D1:M1"/>
    <mergeCell ref="AM26:AS26"/>
    <mergeCell ref="AM33:AS33"/>
  </mergeCells>
  <phoneticPr fontId="6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70"/>
  <sheetViews>
    <sheetView zoomScale="80" zoomScaleNormal="80" workbookViewId="0">
      <pane xSplit="2" ySplit="2" topLeftCell="C21" activePane="bottomRight" state="frozen"/>
      <selection pane="topRight" activeCell="C1" sqref="C1"/>
      <selection pane="bottomLeft" activeCell="A3" sqref="A3"/>
      <selection pane="bottomRight" activeCell="V46" sqref="V46"/>
    </sheetView>
  </sheetViews>
  <sheetFormatPr defaultColWidth="9.140625" defaultRowHeight="15" x14ac:dyDescent="0.25"/>
  <cols>
    <col min="1" max="2" width="9.140625" style="53"/>
    <col min="3" max="6" width="17.140625" style="53" customWidth="1"/>
    <col min="7" max="10" width="9.140625" style="53"/>
    <col min="11" max="11" width="10.28515625" style="53" customWidth="1"/>
    <col min="12" max="12" width="9.140625" style="53"/>
    <col min="13" max="13" width="10.28515625" style="53" customWidth="1"/>
    <col min="14" max="14" width="10.28515625" style="54" customWidth="1"/>
    <col min="15" max="16" width="9.140625" style="87"/>
    <col min="17" max="17" width="10.42578125" style="87" customWidth="1"/>
    <col min="18" max="18" width="9.140625" style="87"/>
    <col min="19" max="19" width="10.42578125" style="87" customWidth="1"/>
    <col min="20" max="16384" width="9.140625" style="53"/>
  </cols>
  <sheetData>
    <row r="1" spans="1:21" s="50" customFormat="1" x14ac:dyDescent="0.25">
      <c r="C1" s="493" t="s">
        <v>34</v>
      </c>
      <c r="D1" s="493"/>
      <c r="E1" s="493"/>
      <c r="F1" s="493"/>
      <c r="H1" s="304"/>
      <c r="I1" s="304"/>
      <c r="J1" s="304"/>
      <c r="K1" s="304"/>
      <c r="L1" s="304"/>
      <c r="M1" s="304"/>
      <c r="N1" s="304"/>
      <c r="O1" s="304"/>
      <c r="P1" s="305"/>
      <c r="Q1" s="304"/>
      <c r="R1" s="304"/>
      <c r="S1" s="304"/>
      <c r="T1" s="304"/>
      <c r="U1" s="304"/>
    </row>
    <row r="2" spans="1:21" s="50" customFormat="1" x14ac:dyDescent="0.25">
      <c r="A2" s="51" t="s">
        <v>69</v>
      </c>
      <c r="C2" s="52" t="s">
        <v>33</v>
      </c>
      <c r="D2" s="52" t="s">
        <v>56</v>
      </c>
      <c r="E2" s="52" t="s">
        <v>57</v>
      </c>
      <c r="F2" s="52" t="s">
        <v>58</v>
      </c>
      <c r="H2" s="304"/>
      <c r="I2" s="304"/>
      <c r="J2" s="304"/>
      <c r="K2" s="304"/>
      <c r="L2" s="304"/>
      <c r="M2" s="304"/>
      <c r="N2" s="304"/>
      <c r="O2" s="304"/>
      <c r="P2" s="304"/>
      <c r="Q2" s="304"/>
      <c r="R2" s="304"/>
      <c r="S2" s="304"/>
      <c r="T2" s="304"/>
      <c r="U2" s="304"/>
    </row>
    <row r="3" spans="1:21" ht="15" customHeight="1" x14ac:dyDescent="0.25">
      <c r="A3" s="436" t="s">
        <v>23</v>
      </c>
      <c r="B3" s="337">
        <v>2014</v>
      </c>
      <c r="H3" s="350"/>
      <c r="I3" s="350"/>
      <c r="J3" s="344"/>
      <c r="K3" s="344"/>
      <c r="L3" s="345"/>
      <c r="M3" s="345"/>
      <c r="N3" s="350"/>
      <c r="O3" s="350"/>
      <c r="P3" s="344"/>
      <c r="Q3" s="344"/>
      <c r="R3" s="345"/>
      <c r="S3" s="345"/>
      <c r="T3" s="87"/>
      <c r="U3" s="87"/>
    </row>
    <row r="4" spans="1:21" ht="15" customHeight="1" x14ac:dyDescent="0.25">
      <c r="A4" s="437"/>
      <c r="B4" s="338">
        <v>2015</v>
      </c>
      <c r="C4" s="60">
        <v>19.048669091285237</v>
      </c>
      <c r="D4" s="56">
        <v>12.511674056242253</v>
      </c>
      <c r="E4" s="56">
        <v>20.69512119099597</v>
      </c>
      <c r="F4" s="55">
        <v>11.709485310232616</v>
      </c>
      <c r="H4" s="350"/>
      <c r="I4" s="350"/>
      <c r="J4" s="344"/>
      <c r="K4" s="344"/>
      <c r="L4" s="345"/>
      <c r="M4" s="345"/>
      <c r="N4" s="350"/>
      <c r="O4" s="350"/>
      <c r="P4" s="344"/>
      <c r="Q4" s="344"/>
      <c r="R4" s="345"/>
      <c r="S4" s="345"/>
      <c r="T4" s="87"/>
      <c r="U4" s="87"/>
    </row>
    <row r="5" spans="1:21" ht="15.75" x14ac:dyDescent="0.25">
      <c r="A5" s="437"/>
      <c r="B5" s="338">
        <v>2016</v>
      </c>
      <c r="C5" s="60">
        <v>19.177312804710557</v>
      </c>
      <c r="D5" s="56">
        <v>13.265652888534069</v>
      </c>
      <c r="E5" s="56">
        <v>21.010947172507151</v>
      </c>
      <c r="F5" s="55">
        <v>11.489212809740488</v>
      </c>
      <c r="H5" s="87"/>
      <c r="I5" s="87"/>
      <c r="J5" s="344"/>
      <c r="K5" s="344"/>
      <c r="L5" s="345"/>
      <c r="M5" s="345"/>
      <c r="N5" s="331"/>
      <c r="P5" s="344"/>
      <c r="Q5" s="344"/>
      <c r="R5" s="345"/>
      <c r="S5" s="345"/>
      <c r="T5" s="87"/>
      <c r="U5" s="87"/>
    </row>
    <row r="6" spans="1:21" ht="15" customHeight="1" x14ac:dyDescent="0.25">
      <c r="A6" s="437"/>
      <c r="B6" s="338">
        <v>2017</v>
      </c>
      <c r="C6" s="60">
        <v>19.301131217957366</v>
      </c>
      <c r="D6" s="56">
        <v>13.380834940895625</v>
      </c>
      <c r="E6" s="56">
        <v>21.147500833190154</v>
      </c>
      <c r="F6" s="55">
        <v>11.597844439460872</v>
      </c>
      <c r="H6" s="87"/>
      <c r="I6" s="87"/>
      <c r="J6" s="330"/>
      <c r="K6" s="86"/>
      <c r="L6" s="330"/>
      <c r="M6" s="86"/>
      <c r="N6" s="86"/>
      <c r="P6" s="330"/>
      <c r="Q6" s="86"/>
      <c r="R6" s="330"/>
      <c r="S6" s="86"/>
      <c r="T6" s="87"/>
      <c r="U6" s="409" t="s">
        <v>39</v>
      </c>
    </row>
    <row r="7" spans="1:21" ht="15" customHeight="1" x14ac:dyDescent="0.25">
      <c r="A7" s="437"/>
      <c r="B7" s="338">
        <v>2018</v>
      </c>
      <c r="C7" s="60">
        <v>19.169486182433833</v>
      </c>
      <c r="D7" s="56">
        <v>13.738097397590076</v>
      </c>
      <c r="E7" s="56">
        <v>20.868291184613618</v>
      </c>
      <c r="F7" s="55">
        <v>11.701425652235933</v>
      </c>
      <c r="H7" s="87"/>
      <c r="I7" s="87"/>
      <c r="J7" s="352"/>
      <c r="K7" s="353"/>
      <c r="L7" s="352"/>
      <c r="M7" s="353"/>
      <c r="N7" s="95"/>
      <c r="P7" s="343"/>
      <c r="Q7" s="346"/>
      <c r="R7" s="347"/>
      <c r="S7" s="346"/>
      <c r="T7" s="87"/>
      <c r="U7" s="351"/>
    </row>
    <row r="8" spans="1:21" x14ac:dyDescent="0.25">
      <c r="A8" s="437"/>
      <c r="B8" s="338">
        <v>2019</v>
      </c>
      <c r="C8" s="286">
        <v>19.157579324267022</v>
      </c>
      <c r="D8" s="287">
        <v>13.562968927551264</v>
      </c>
      <c r="E8" s="287">
        <v>21.122949951007826</v>
      </c>
      <c r="F8" s="81">
        <v>11.948954106675524</v>
      </c>
      <c r="H8" s="87"/>
      <c r="I8" s="87"/>
      <c r="J8" s="352"/>
      <c r="K8" s="353"/>
      <c r="L8" s="352"/>
      <c r="M8" s="353"/>
      <c r="N8" s="95"/>
      <c r="P8" s="343"/>
      <c r="Q8" s="346"/>
      <c r="R8" s="347"/>
      <c r="S8" s="346"/>
      <c r="T8" s="87"/>
      <c r="U8" s="87"/>
    </row>
    <row r="9" spans="1:21" ht="15" customHeight="1" x14ac:dyDescent="0.25">
      <c r="A9" s="437"/>
      <c r="B9" s="338">
        <v>2020</v>
      </c>
      <c r="C9" s="286">
        <v>18.276888342920369</v>
      </c>
      <c r="D9" s="287">
        <v>13.088701210373541</v>
      </c>
      <c r="E9" s="287">
        <v>19.914498832230858</v>
      </c>
      <c r="F9" s="81">
        <v>11.674669864546598</v>
      </c>
      <c r="H9" s="354"/>
      <c r="I9" s="154"/>
      <c r="J9" s="355"/>
      <c r="K9" s="356"/>
      <c r="L9" s="311"/>
      <c r="M9" s="311"/>
      <c r="N9" s="311"/>
      <c r="O9" s="312"/>
      <c r="P9" s="313"/>
      <c r="Q9" s="313"/>
      <c r="R9" s="314"/>
      <c r="S9" s="314"/>
      <c r="T9" s="87"/>
      <c r="U9" s="87"/>
    </row>
    <row r="10" spans="1:21" ht="15" customHeight="1" x14ac:dyDescent="0.25">
      <c r="A10" s="437"/>
      <c r="B10" s="318">
        <v>2021</v>
      </c>
      <c r="C10" s="286">
        <v>19.119972569234132</v>
      </c>
      <c r="D10" s="287">
        <v>13.546071344903998</v>
      </c>
      <c r="E10" s="287">
        <v>20.456922755538244</v>
      </c>
      <c r="F10" s="81">
        <v>12.047775338565238</v>
      </c>
      <c r="H10" s="354"/>
      <c r="I10" s="154"/>
      <c r="J10" s="311"/>
      <c r="K10" s="311"/>
      <c r="L10" s="311"/>
      <c r="M10" s="311"/>
      <c r="N10" s="311"/>
      <c r="O10" s="312"/>
      <c r="P10" s="314"/>
      <c r="Q10" s="314"/>
      <c r="R10" s="314"/>
      <c r="S10" s="314"/>
      <c r="T10" s="87"/>
      <c r="U10" s="87"/>
    </row>
    <row r="11" spans="1:21" x14ac:dyDescent="0.25">
      <c r="A11" s="437"/>
      <c r="B11" s="318">
        <v>2022</v>
      </c>
      <c r="C11" s="286">
        <v>19.360040216247093</v>
      </c>
      <c r="D11" s="287">
        <v>13.92777296673702</v>
      </c>
      <c r="E11" s="287">
        <v>20.993407582888263</v>
      </c>
      <c r="F11" s="81">
        <v>12.212784721252415</v>
      </c>
      <c r="H11" s="354"/>
      <c r="I11" s="154"/>
      <c r="J11" s="311"/>
      <c r="K11" s="311"/>
      <c r="L11" s="311"/>
      <c r="M11" s="311"/>
      <c r="N11" s="311"/>
      <c r="O11" s="312"/>
      <c r="P11" s="314"/>
      <c r="Q11" s="314"/>
      <c r="R11" s="314"/>
      <c r="S11" s="314"/>
      <c r="T11" s="87"/>
      <c r="U11" s="87"/>
    </row>
    <row r="12" spans="1:21" ht="15" customHeight="1" x14ac:dyDescent="0.25">
      <c r="A12" s="438"/>
      <c r="B12" s="318" t="s">
        <v>181</v>
      </c>
      <c r="C12" s="96">
        <v>18.88141089736121</v>
      </c>
      <c r="D12" s="97">
        <v>13.418412648785317</v>
      </c>
      <c r="E12" s="97">
        <v>20.686469933476602</v>
      </c>
      <c r="F12" s="288">
        <v>12.022087167150222</v>
      </c>
      <c r="H12" s="354"/>
      <c r="I12" s="154"/>
      <c r="J12" s="311"/>
      <c r="K12" s="311"/>
      <c r="L12" s="311"/>
      <c r="M12" s="311"/>
      <c r="N12" s="311"/>
      <c r="O12" s="312"/>
      <c r="P12" s="314"/>
      <c r="Q12" s="314"/>
      <c r="R12" s="314"/>
      <c r="S12" s="314"/>
      <c r="T12" s="87"/>
      <c r="U12" s="87"/>
    </row>
    <row r="13" spans="1:21" x14ac:dyDescent="0.25">
      <c r="A13" s="434" t="s">
        <v>183</v>
      </c>
      <c r="B13" s="435"/>
      <c r="C13" s="381">
        <v>19.0547211829352</v>
      </c>
      <c r="D13" s="362">
        <v>13.382242931290351</v>
      </c>
      <c r="E13" s="362">
        <v>20.76623438182763</v>
      </c>
      <c r="F13" s="363">
        <v>11.822693267762212</v>
      </c>
      <c r="H13" s="354"/>
      <c r="I13" s="154"/>
      <c r="J13" s="311"/>
      <c r="K13" s="311"/>
      <c r="L13" s="311"/>
      <c r="M13" s="311"/>
      <c r="N13" s="311"/>
      <c r="O13" s="312"/>
      <c r="P13" s="314"/>
      <c r="Q13" s="314"/>
      <c r="R13" s="314"/>
      <c r="S13" s="314"/>
      <c r="T13" s="87"/>
      <c r="U13" s="87"/>
    </row>
    <row r="14" spans="1:21" x14ac:dyDescent="0.25">
      <c r="A14" s="433"/>
      <c r="B14" s="207">
        <v>2024</v>
      </c>
      <c r="C14" s="286">
        <v>19.171336819779121</v>
      </c>
      <c r="D14" s="287">
        <v>13.643481631561313</v>
      </c>
      <c r="E14" s="287">
        <v>20.794530245591176</v>
      </c>
      <c r="F14" s="81">
        <v>12.235462223532004</v>
      </c>
      <c r="H14" s="354"/>
      <c r="I14" s="154"/>
      <c r="J14" s="311"/>
      <c r="K14" s="311"/>
      <c r="L14" s="311"/>
      <c r="M14" s="311"/>
      <c r="N14" s="311"/>
      <c r="O14" s="312"/>
      <c r="P14" s="314"/>
      <c r="Q14" s="314"/>
      <c r="R14" s="314"/>
      <c r="S14" s="314"/>
      <c r="T14" s="87"/>
      <c r="U14" s="87"/>
    </row>
    <row r="15" spans="1:21" ht="15" customHeight="1" x14ac:dyDescent="0.25">
      <c r="A15" s="433"/>
      <c r="B15" s="207">
        <v>2025</v>
      </c>
      <c r="C15" s="286">
        <v>19.323441701925315</v>
      </c>
      <c r="D15" s="287">
        <v>13.799399301728865</v>
      </c>
      <c r="E15" s="287">
        <v>20.905157876229545</v>
      </c>
      <c r="F15" s="81">
        <v>12.33409572541612</v>
      </c>
      <c r="H15" s="354"/>
      <c r="I15" s="154"/>
      <c r="J15" s="311"/>
      <c r="K15" s="311"/>
      <c r="L15" s="311"/>
      <c r="M15" s="311"/>
      <c r="N15" s="311"/>
      <c r="O15" s="312"/>
      <c r="P15" s="313"/>
      <c r="Q15" s="313"/>
      <c r="R15" s="313"/>
      <c r="S15" s="313"/>
      <c r="T15" s="87"/>
      <c r="U15" s="87"/>
    </row>
    <row r="16" spans="1:21" ht="15" customHeight="1" x14ac:dyDescent="0.25">
      <c r="A16" s="433"/>
      <c r="B16" s="207">
        <v>2026</v>
      </c>
      <c r="C16" s="286">
        <v>19.446985393470989</v>
      </c>
      <c r="D16" s="287">
        <v>13.947518679977792</v>
      </c>
      <c r="E16" s="287">
        <v>20.994511424538967</v>
      </c>
      <c r="F16" s="81">
        <v>12.445585900619664</v>
      </c>
      <c r="H16" s="354"/>
      <c r="I16" s="357"/>
      <c r="J16" s="311"/>
      <c r="K16" s="311"/>
      <c r="L16" s="311"/>
      <c r="M16" s="311"/>
      <c r="N16" s="311"/>
      <c r="O16" s="312"/>
      <c r="P16" s="314"/>
      <c r="Q16" s="314"/>
      <c r="R16" s="314"/>
      <c r="S16" s="314"/>
      <c r="T16" s="87"/>
      <c r="U16" s="87"/>
    </row>
    <row r="17" spans="1:21" ht="14.25" customHeight="1" x14ac:dyDescent="0.25">
      <c r="A17" s="433"/>
      <c r="B17" s="207">
        <v>2027</v>
      </c>
      <c r="C17" s="286">
        <v>19.565966899742243</v>
      </c>
      <c r="D17" s="287">
        <v>14.058702838173753</v>
      </c>
      <c r="E17" s="287">
        <v>21.090365916458147</v>
      </c>
      <c r="F17" s="81">
        <v>12.495594408239771</v>
      </c>
      <c r="H17" s="358"/>
      <c r="I17" s="358"/>
      <c r="J17" s="311"/>
      <c r="K17" s="311"/>
      <c r="L17" s="311"/>
      <c r="M17" s="311"/>
      <c r="N17" s="311"/>
      <c r="O17" s="313"/>
      <c r="P17" s="313"/>
      <c r="Q17" s="313"/>
      <c r="R17" s="313"/>
      <c r="S17" s="313"/>
      <c r="T17" s="87"/>
      <c r="U17" s="87"/>
    </row>
    <row r="18" spans="1:21" x14ac:dyDescent="0.25">
      <c r="A18" s="433"/>
      <c r="B18" s="207">
        <v>2028</v>
      </c>
      <c r="C18" s="286">
        <v>19.658528597581089</v>
      </c>
      <c r="D18" s="287">
        <v>14.145760225173248</v>
      </c>
      <c r="E18" s="287">
        <v>21.174041915131014</v>
      </c>
      <c r="F18" s="81">
        <v>12.50821338082295</v>
      </c>
      <c r="H18" s="359"/>
      <c r="I18" s="154"/>
      <c r="J18" s="311"/>
      <c r="K18" s="311"/>
      <c r="L18" s="311"/>
      <c r="M18" s="311"/>
      <c r="N18" s="311"/>
      <c r="O18" s="312"/>
      <c r="P18" s="314"/>
      <c r="Q18" s="314"/>
      <c r="R18" s="314"/>
      <c r="S18" s="314"/>
      <c r="T18" s="87"/>
      <c r="U18" s="87"/>
    </row>
    <row r="19" spans="1:21" s="57" customFormat="1" ht="15" customHeight="1" x14ac:dyDescent="0.25">
      <c r="A19" s="433"/>
      <c r="B19" s="207">
        <v>2029</v>
      </c>
      <c r="C19" s="286">
        <v>19.734327745672676</v>
      </c>
      <c r="D19" s="287">
        <v>14.224382066735508</v>
      </c>
      <c r="E19" s="287">
        <v>21.24827337512513</v>
      </c>
      <c r="F19" s="81">
        <v>12.496857418061884</v>
      </c>
      <c r="H19" s="359"/>
      <c r="I19" s="154"/>
      <c r="J19" s="311"/>
      <c r="K19" s="311"/>
      <c r="L19" s="311"/>
      <c r="M19" s="311"/>
      <c r="N19" s="311"/>
      <c r="O19" s="312"/>
      <c r="P19" s="314"/>
      <c r="Q19" s="314"/>
      <c r="R19" s="314"/>
      <c r="S19" s="314"/>
      <c r="T19" s="360"/>
      <c r="U19" s="360"/>
    </row>
    <row r="20" spans="1:21" s="57" customFormat="1" x14ac:dyDescent="0.25">
      <c r="A20" s="433"/>
      <c r="B20" s="207">
        <v>2030</v>
      </c>
      <c r="C20" s="96">
        <v>19.800210234797465</v>
      </c>
      <c r="D20" s="97">
        <v>14.287130851888696</v>
      </c>
      <c r="E20" s="97">
        <v>21.320108549156998</v>
      </c>
      <c r="F20" s="288">
        <v>12.477517549768304</v>
      </c>
      <c r="H20" s="359"/>
      <c r="I20" s="154"/>
      <c r="J20" s="311"/>
      <c r="K20" s="311"/>
      <c r="L20" s="311"/>
      <c r="M20" s="311"/>
      <c r="N20" s="311"/>
      <c r="O20" s="312"/>
      <c r="P20" s="314"/>
      <c r="Q20" s="314"/>
      <c r="R20" s="314"/>
      <c r="S20" s="314"/>
      <c r="T20" s="360"/>
      <c r="U20" s="360"/>
    </row>
    <row r="21" spans="1:21" s="57" customFormat="1" ht="15" customHeight="1" x14ac:dyDescent="0.25">
      <c r="A21" s="431" t="s">
        <v>184</v>
      </c>
      <c r="B21" s="432"/>
      <c r="C21" s="289">
        <v>19.5286853418527</v>
      </c>
      <c r="D21" s="98">
        <v>14.015196513605597</v>
      </c>
      <c r="E21" s="98">
        <v>21.075284186032995</v>
      </c>
      <c r="F21" s="290">
        <v>12.427618086637242</v>
      </c>
      <c r="H21" s="359"/>
      <c r="I21" s="154"/>
      <c r="J21" s="311"/>
      <c r="K21" s="311"/>
      <c r="L21" s="311"/>
      <c r="M21" s="311"/>
      <c r="N21" s="311"/>
      <c r="O21" s="312"/>
      <c r="P21" s="314"/>
      <c r="Q21" s="314"/>
      <c r="R21" s="314"/>
      <c r="S21" s="314"/>
      <c r="T21" s="360"/>
      <c r="U21" s="360"/>
    </row>
    <row r="22" spans="1:21" s="57" customFormat="1" ht="15" customHeight="1" x14ac:dyDescent="0.25">
      <c r="A22" s="433"/>
      <c r="B22" s="207">
        <v>2024</v>
      </c>
      <c r="C22" s="286">
        <v>19.009878050234079</v>
      </c>
      <c r="D22" s="287">
        <v>13.416690180595623</v>
      </c>
      <c r="E22" s="287">
        <v>20.569633461970813</v>
      </c>
      <c r="F22" s="81">
        <v>12.237986463436449</v>
      </c>
      <c r="H22" s="359"/>
      <c r="I22" s="154"/>
      <c r="J22" s="311"/>
      <c r="K22" s="311"/>
      <c r="L22" s="311"/>
      <c r="M22" s="311"/>
      <c r="N22" s="311"/>
      <c r="O22" s="312"/>
      <c r="P22" s="314"/>
      <c r="Q22" s="314"/>
      <c r="R22" s="314"/>
      <c r="S22" s="314"/>
      <c r="T22" s="360"/>
      <c r="U22" s="360"/>
    </row>
    <row r="23" spans="1:21" s="57" customFormat="1" x14ac:dyDescent="0.25">
      <c r="A23" s="433"/>
      <c r="B23" s="207">
        <v>2025</v>
      </c>
      <c r="C23" s="286">
        <v>19.161982932380166</v>
      </c>
      <c r="D23" s="287">
        <v>13.572607850763148</v>
      </c>
      <c r="E23" s="287">
        <v>20.680261092609157</v>
      </c>
      <c r="F23" s="81">
        <v>12.336619965320541</v>
      </c>
      <c r="H23" s="359"/>
      <c r="I23" s="154"/>
      <c r="J23" s="311"/>
      <c r="K23" s="311"/>
      <c r="L23" s="311"/>
      <c r="M23" s="311"/>
      <c r="N23" s="311"/>
      <c r="O23" s="312"/>
      <c r="P23" s="314"/>
      <c r="Q23" s="314"/>
      <c r="R23" s="314"/>
      <c r="S23" s="314"/>
      <c r="T23" s="360"/>
      <c r="U23" s="360"/>
    </row>
    <row r="24" spans="1:21" s="57" customFormat="1" x14ac:dyDescent="0.25">
      <c r="A24" s="433"/>
      <c r="B24" s="207">
        <v>2026</v>
      </c>
      <c r="C24" s="60">
        <v>19.28552662392601</v>
      </c>
      <c r="D24" s="56">
        <v>13.720727229012104</v>
      </c>
      <c r="E24" s="56">
        <v>20.769614640918611</v>
      </c>
      <c r="F24" s="55">
        <v>12.448110140524124</v>
      </c>
      <c r="H24" s="359"/>
      <c r="I24" s="154"/>
      <c r="J24" s="311"/>
      <c r="K24" s="311"/>
      <c r="L24" s="311"/>
      <c r="M24" s="311"/>
      <c r="N24" s="311"/>
      <c r="O24" s="312"/>
      <c r="P24" s="314"/>
      <c r="Q24" s="314"/>
      <c r="R24" s="314"/>
      <c r="S24" s="314"/>
      <c r="T24" s="360"/>
      <c r="U24" s="360"/>
    </row>
    <row r="25" spans="1:21" s="57" customFormat="1" ht="15" customHeight="1" x14ac:dyDescent="0.25">
      <c r="A25" s="433"/>
      <c r="B25" s="207">
        <v>2027</v>
      </c>
      <c r="C25" s="60">
        <v>19.404508130197147</v>
      </c>
      <c r="D25" s="56">
        <v>13.831911387208063</v>
      </c>
      <c r="E25" s="56">
        <v>20.865469132837777</v>
      </c>
      <c r="F25" s="55">
        <v>12.498118648144207</v>
      </c>
      <c r="H25" s="359"/>
      <c r="I25" s="154"/>
      <c r="J25" s="311"/>
      <c r="K25" s="311"/>
      <c r="L25" s="311"/>
      <c r="M25" s="311"/>
      <c r="N25" s="311"/>
      <c r="O25" s="312"/>
      <c r="P25" s="314"/>
      <c r="Q25" s="314"/>
      <c r="R25" s="314"/>
      <c r="S25" s="314"/>
      <c r="T25" s="360"/>
      <c r="U25" s="360"/>
    </row>
    <row r="26" spans="1:21" s="57" customFormat="1" x14ac:dyDescent="0.25">
      <c r="A26" s="433"/>
      <c r="B26" s="207">
        <v>2028</v>
      </c>
      <c r="C26" s="60">
        <v>19.497069828036025</v>
      </c>
      <c r="D26" s="56">
        <v>13.91896877420753</v>
      </c>
      <c r="E26" s="56">
        <v>20.949145131510669</v>
      </c>
      <c r="F26" s="55">
        <v>12.510737620727358</v>
      </c>
      <c r="H26" s="359"/>
      <c r="I26" s="154"/>
      <c r="J26" s="311"/>
      <c r="K26" s="311"/>
      <c r="L26" s="311"/>
      <c r="M26" s="311"/>
      <c r="N26" s="311"/>
      <c r="O26" s="312"/>
      <c r="P26" s="314"/>
      <c r="Q26" s="314"/>
      <c r="R26" s="314"/>
      <c r="S26" s="314"/>
      <c r="T26" s="360"/>
      <c r="U26" s="360"/>
    </row>
    <row r="27" spans="1:21" s="57" customFormat="1" ht="15" customHeight="1" x14ac:dyDescent="0.25">
      <c r="A27" s="433"/>
      <c r="B27" s="207">
        <v>2029</v>
      </c>
      <c r="C27" s="60">
        <v>19.572868976127662</v>
      </c>
      <c r="D27" s="56">
        <v>13.99759061576982</v>
      </c>
      <c r="E27" s="56">
        <v>21.023376591504753</v>
      </c>
      <c r="F27" s="55">
        <v>12.499381657966323</v>
      </c>
      <c r="H27" s="358"/>
      <c r="I27" s="358"/>
      <c r="J27" s="311"/>
      <c r="K27" s="311"/>
      <c r="L27" s="311"/>
      <c r="M27" s="311"/>
      <c r="N27" s="311"/>
      <c r="O27" s="315"/>
      <c r="P27" s="315"/>
      <c r="Q27" s="315"/>
      <c r="R27" s="315"/>
      <c r="S27" s="315"/>
      <c r="T27" s="360"/>
      <c r="U27" s="360"/>
    </row>
    <row r="28" spans="1:21" s="57" customFormat="1" x14ac:dyDescent="0.25">
      <c r="A28" s="433"/>
      <c r="B28" s="207">
        <v>2030</v>
      </c>
      <c r="C28" s="60">
        <v>19.638751465252412</v>
      </c>
      <c r="D28" s="56">
        <v>14.060339400922983</v>
      </c>
      <c r="E28" s="56">
        <v>21.095211765536625</v>
      </c>
      <c r="F28" s="55">
        <v>12.480041789672741</v>
      </c>
      <c r="H28" s="359"/>
      <c r="I28" s="154"/>
      <c r="J28" s="311"/>
      <c r="K28" s="311"/>
      <c r="L28" s="311"/>
      <c r="M28" s="311"/>
      <c r="N28" s="311"/>
      <c r="O28" s="315"/>
      <c r="P28" s="315"/>
      <c r="Q28" s="315"/>
      <c r="R28" s="315"/>
      <c r="S28" s="315"/>
      <c r="T28" s="360"/>
      <c r="U28" s="360"/>
    </row>
    <row r="29" spans="1:21" s="57" customFormat="1" x14ac:dyDescent="0.25">
      <c r="A29" s="431" t="s">
        <v>184</v>
      </c>
      <c r="B29" s="432"/>
      <c r="C29" s="60">
        <v>19.367226572307647</v>
      </c>
      <c r="D29" s="56">
        <v>13.788405062639896</v>
      </c>
      <c r="E29" s="56">
        <v>20.850387402412629</v>
      </c>
      <c r="F29" s="55">
        <v>12.430142326541679</v>
      </c>
      <c r="H29" s="359"/>
      <c r="I29" s="154"/>
      <c r="J29" s="311"/>
      <c r="K29" s="311"/>
      <c r="L29" s="311"/>
      <c r="M29" s="311"/>
      <c r="N29" s="311"/>
      <c r="O29" s="315"/>
      <c r="P29" s="315"/>
      <c r="Q29" s="315"/>
      <c r="R29" s="315"/>
      <c r="S29" s="315"/>
      <c r="T29" s="360"/>
      <c r="U29" s="360"/>
    </row>
    <row r="30" spans="1:21" x14ac:dyDescent="0.25">
      <c r="A30" s="84"/>
      <c r="B30" s="84"/>
      <c r="C30" s="90"/>
      <c r="D30" s="61"/>
      <c r="E30" s="61"/>
      <c r="F30" s="91"/>
      <c r="H30" s="359"/>
      <c r="I30" s="154"/>
      <c r="J30" s="311"/>
      <c r="K30" s="311"/>
      <c r="L30" s="311"/>
      <c r="M30" s="311"/>
      <c r="N30" s="311"/>
      <c r="O30" s="313"/>
      <c r="P30" s="313"/>
      <c r="Q30" s="313"/>
      <c r="R30" s="313"/>
      <c r="S30" s="313"/>
      <c r="T30" s="87"/>
      <c r="U30" s="87"/>
    </row>
    <row r="31" spans="1:21" s="58" customFormat="1" ht="15" customHeight="1" x14ac:dyDescent="0.25">
      <c r="A31" s="59" t="s">
        <v>6</v>
      </c>
      <c r="C31" s="60"/>
      <c r="D31" s="56"/>
      <c r="E31" s="56"/>
      <c r="F31" s="55"/>
      <c r="H31" s="359"/>
      <c r="I31" s="154"/>
      <c r="J31" s="311"/>
      <c r="K31" s="311"/>
      <c r="L31" s="311"/>
      <c r="M31" s="311"/>
      <c r="N31" s="311"/>
      <c r="O31" s="316"/>
      <c r="P31" s="316"/>
      <c r="Q31" s="316"/>
      <c r="R31" s="316"/>
      <c r="S31" s="316"/>
      <c r="T31" s="82"/>
      <c r="U31" s="82"/>
    </row>
    <row r="32" spans="1:21" customFormat="1" ht="15" customHeight="1" x14ac:dyDescent="0.25">
      <c r="A32" s="436" t="s">
        <v>23</v>
      </c>
      <c r="B32" s="337">
        <v>2014</v>
      </c>
      <c r="C32" s="60">
        <v>13.283415471160048</v>
      </c>
      <c r="D32" s="56">
        <v>12.005726907947643</v>
      </c>
      <c r="E32" s="56">
        <v>12.391978544704052</v>
      </c>
      <c r="F32" s="55">
        <v>16.201435790409384</v>
      </c>
      <c r="H32" s="359"/>
      <c r="I32" s="154"/>
      <c r="J32" s="311"/>
      <c r="K32" s="311"/>
      <c r="L32" s="311"/>
      <c r="M32" s="311"/>
      <c r="N32" s="311"/>
      <c r="O32" s="317"/>
      <c r="P32" s="317"/>
      <c r="Q32" s="317"/>
      <c r="R32" s="317"/>
      <c r="S32" s="317"/>
      <c r="T32" s="9"/>
      <c r="U32" s="9"/>
    </row>
    <row r="33" spans="1:23" customFormat="1" ht="15" customHeight="1" x14ac:dyDescent="0.25">
      <c r="A33" s="437"/>
      <c r="B33" s="338">
        <v>2015</v>
      </c>
      <c r="C33" s="60">
        <v>13.900930060670937</v>
      </c>
      <c r="D33" s="56">
        <v>12.52926708881586</v>
      </c>
      <c r="E33" s="56">
        <v>13.006970139221114</v>
      </c>
      <c r="F33" s="55">
        <v>16.950568621678496</v>
      </c>
      <c r="H33" s="359"/>
      <c r="I33" s="154"/>
      <c r="J33" s="311"/>
      <c r="K33" s="311"/>
      <c r="L33" s="311"/>
      <c r="M33" s="311"/>
      <c r="N33" s="311"/>
      <c r="O33" s="317"/>
      <c r="P33" s="317"/>
      <c r="Q33" s="317"/>
      <c r="R33" s="317"/>
      <c r="S33" s="317"/>
      <c r="T33" s="9"/>
      <c r="U33" s="9"/>
    </row>
    <row r="34" spans="1:23" customFormat="1" ht="15" customHeight="1" x14ac:dyDescent="0.25">
      <c r="A34" s="437"/>
      <c r="B34" s="338">
        <v>2016</v>
      </c>
      <c r="C34" s="286">
        <v>14.743710293287982</v>
      </c>
      <c r="D34" s="287">
        <v>13.606062584644288</v>
      </c>
      <c r="E34" s="287">
        <v>13.719200565089126</v>
      </c>
      <c r="F34" s="81">
        <v>17.897759954741638</v>
      </c>
      <c r="H34" s="359"/>
      <c r="I34" s="154"/>
      <c r="J34" s="311"/>
      <c r="K34" s="311"/>
      <c r="L34" s="311"/>
      <c r="M34" s="311"/>
      <c r="N34" s="311"/>
      <c r="O34" s="317"/>
      <c r="P34" s="317"/>
      <c r="Q34" s="317"/>
      <c r="R34" s="317"/>
      <c r="S34" s="317"/>
      <c r="T34" s="9"/>
      <c r="U34" s="9"/>
    </row>
    <row r="35" spans="1:23" customFormat="1" ht="15" customHeight="1" x14ac:dyDescent="0.25">
      <c r="A35" s="437"/>
      <c r="B35" s="338">
        <v>2017</v>
      </c>
      <c r="C35" s="286">
        <v>15.628870381279873</v>
      </c>
      <c r="D35" s="287">
        <v>14.769399131643441</v>
      </c>
      <c r="E35" s="287">
        <v>14.441284313327966</v>
      </c>
      <c r="F35" s="81">
        <v>18.909782803997974</v>
      </c>
      <c r="H35" s="358"/>
      <c r="I35" s="358"/>
      <c r="J35" s="311"/>
      <c r="K35" s="311"/>
      <c r="L35" s="311"/>
      <c r="M35" s="311"/>
      <c r="N35" s="311"/>
      <c r="O35" s="317"/>
      <c r="P35" s="317"/>
      <c r="Q35" s="317"/>
      <c r="R35" s="317"/>
      <c r="S35" s="317"/>
      <c r="T35" s="9"/>
      <c r="U35" s="9"/>
    </row>
    <row r="36" spans="1:23" customFormat="1" x14ac:dyDescent="0.25">
      <c r="A36" s="437"/>
      <c r="B36" s="338">
        <v>2018</v>
      </c>
      <c r="C36" s="286">
        <v>16.406371544010387</v>
      </c>
      <c r="D36" s="287">
        <v>15.840906667605244</v>
      </c>
      <c r="E36" s="287">
        <v>14.999696262438336</v>
      </c>
      <c r="F36" s="81">
        <v>19.751054418269725</v>
      </c>
      <c r="H36" s="85"/>
      <c r="I36" s="85"/>
      <c r="J36" s="9"/>
      <c r="K36" s="29"/>
      <c r="L36" s="89"/>
      <c r="M36" s="88"/>
      <c r="N36" s="88"/>
      <c r="O36" s="9"/>
      <c r="P36" s="9"/>
      <c r="Q36" s="9"/>
      <c r="R36" s="9"/>
      <c r="S36" s="9"/>
      <c r="T36" s="9"/>
      <c r="U36" s="9"/>
    </row>
    <row r="37" spans="1:23" customFormat="1" ht="15" customHeight="1" x14ac:dyDescent="0.25">
      <c r="A37" s="437"/>
      <c r="B37" s="338">
        <v>2019</v>
      </c>
      <c r="C37" s="286">
        <v>17.389990919999054</v>
      </c>
      <c r="D37" s="287">
        <v>17.205830001713256</v>
      </c>
      <c r="E37" s="287">
        <v>15.886393063922998</v>
      </c>
      <c r="F37" s="81">
        <v>20.601849124722325</v>
      </c>
      <c r="J37" s="15"/>
      <c r="K37" s="29"/>
      <c r="L37" s="87"/>
      <c r="M37" s="31"/>
      <c r="N37" s="31"/>
      <c r="O37" s="9"/>
      <c r="P37" s="9"/>
      <c r="Q37" s="9"/>
      <c r="R37" s="9"/>
      <c r="S37" s="9"/>
    </row>
    <row r="38" spans="1:23" customFormat="1" ht="15" customHeight="1" x14ac:dyDescent="0.25">
      <c r="A38" s="437"/>
      <c r="B38" s="338">
        <v>2020</v>
      </c>
      <c r="C38" s="286">
        <v>18.265667962701357</v>
      </c>
      <c r="D38" s="287">
        <v>18.391375872075709</v>
      </c>
      <c r="E38" s="287">
        <v>16.653179848925532</v>
      </c>
      <c r="F38" s="81">
        <v>21.326077165981573</v>
      </c>
      <c r="H38" s="505" t="s">
        <v>143</v>
      </c>
      <c r="I38" s="506"/>
      <c r="J38" s="518" t="s">
        <v>35</v>
      </c>
      <c r="K38" s="519"/>
      <c r="L38" s="524" t="s">
        <v>53</v>
      </c>
      <c r="M38" s="525"/>
      <c r="N38" s="516" t="s">
        <v>143</v>
      </c>
      <c r="O38" s="517"/>
      <c r="P38" s="508" t="s">
        <v>35</v>
      </c>
      <c r="Q38" s="509"/>
      <c r="R38" s="494" t="s">
        <v>53</v>
      </c>
      <c r="S38" s="495"/>
    </row>
    <row r="39" spans="1:23" customFormat="1" ht="15" customHeight="1" x14ac:dyDescent="0.25">
      <c r="A39" s="437"/>
      <c r="B39" s="318">
        <v>2021</v>
      </c>
      <c r="C39" s="286">
        <v>18.818365650732176</v>
      </c>
      <c r="D39" s="287">
        <v>19.096551717110163</v>
      </c>
      <c r="E39" s="287">
        <v>17.422305185753121</v>
      </c>
      <c r="F39" s="81">
        <v>21.586764023302848</v>
      </c>
      <c r="H39" s="505"/>
      <c r="I39" s="506"/>
      <c r="J39" s="520"/>
      <c r="K39" s="521"/>
      <c r="L39" s="526"/>
      <c r="M39" s="527"/>
      <c r="N39" s="516"/>
      <c r="O39" s="517"/>
      <c r="P39" s="510"/>
      <c r="Q39" s="511"/>
      <c r="R39" s="496"/>
      <c r="S39" s="497"/>
    </row>
    <row r="40" spans="1:23" customFormat="1" x14ac:dyDescent="0.25">
      <c r="A40" s="437"/>
      <c r="B40" s="318">
        <v>2022</v>
      </c>
      <c r="C40" s="286">
        <v>19.330976117638851</v>
      </c>
      <c r="D40" s="287">
        <v>19.764389223133719</v>
      </c>
      <c r="E40" s="287">
        <v>18.120773684869391</v>
      </c>
      <c r="F40" s="81">
        <v>21.721121878690536</v>
      </c>
      <c r="H40" s="53"/>
      <c r="I40" s="53"/>
      <c r="J40" s="522"/>
      <c r="K40" s="523"/>
      <c r="L40" s="528"/>
      <c r="M40" s="529"/>
      <c r="N40" s="31"/>
      <c r="O40" s="87"/>
      <c r="P40" s="512"/>
      <c r="Q40" s="513"/>
      <c r="R40" s="498"/>
      <c r="S40" s="499"/>
    </row>
    <row r="41" spans="1:23" customFormat="1" ht="15" customHeight="1" x14ac:dyDescent="0.25">
      <c r="A41" s="438"/>
      <c r="B41" s="318" t="s">
        <v>181</v>
      </c>
      <c r="C41" s="96">
        <v>19.398025804294157</v>
      </c>
      <c r="D41" s="97">
        <v>20.018389410491789</v>
      </c>
      <c r="E41" s="97">
        <v>18.276185434539823</v>
      </c>
      <c r="F41" s="81">
        <v>21.31147680875938</v>
      </c>
      <c r="H41" s="53"/>
      <c r="I41" s="53"/>
      <c r="J41" s="101"/>
      <c r="K41" s="46" t="s">
        <v>36</v>
      </c>
      <c r="L41" s="100"/>
      <c r="M41" s="92" t="s">
        <v>36</v>
      </c>
      <c r="N41" s="31"/>
      <c r="O41" s="87"/>
      <c r="P41" s="291"/>
      <c r="Q41" s="292" t="s">
        <v>36</v>
      </c>
      <c r="R41" s="291"/>
      <c r="S41" s="292" t="s">
        <v>36</v>
      </c>
    </row>
    <row r="42" spans="1:23" customFormat="1" x14ac:dyDescent="0.25">
      <c r="A42" s="434" t="s">
        <v>183</v>
      </c>
      <c r="B42" s="435"/>
      <c r="C42" s="364">
        <v>16.716632420577479</v>
      </c>
      <c r="D42" s="362">
        <v>16.322789860518107</v>
      </c>
      <c r="E42" s="362">
        <v>15.491796704279144</v>
      </c>
      <c r="F42" s="290">
        <v>19.625789059055389</v>
      </c>
      <c r="H42" s="53"/>
      <c r="I42" s="53"/>
      <c r="J42" s="514">
        <f>VLOOKUP('Tool NACE-sectoren'!$A$2,'data NACE'!$AV$3:$AW$70,2)</f>
        <v>85</v>
      </c>
      <c r="K42" s="515" t="str">
        <f>'Tool NACE-sectoren'!C69</f>
        <v>Totaal</v>
      </c>
      <c r="L42" s="514">
        <f>J42</f>
        <v>85</v>
      </c>
      <c r="M42" s="515" t="str">
        <f>K42</f>
        <v>Totaal</v>
      </c>
      <c r="N42" s="31"/>
      <c r="O42" s="87"/>
      <c r="P42" s="500">
        <f>J42</f>
        <v>85</v>
      </c>
      <c r="Q42" s="502" t="str">
        <f>K42</f>
        <v>Totaal</v>
      </c>
      <c r="R42" s="504">
        <f>L42</f>
        <v>85</v>
      </c>
      <c r="S42" s="502" t="str">
        <f>M42</f>
        <v>Totaal</v>
      </c>
      <c r="W42" s="53"/>
    </row>
    <row r="43" spans="1:23" customFormat="1" ht="15" customHeight="1" x14ac:dyDescent="0.25">
      <c r="A43" s="433"/>
      <c r="B43" s="207">
        <v>2024</v>
      </c>
      <c r="C43" s="286">
        <v>19.285611882696664</v>
      </c>
      <c r="D43" s="287">
        <v>20.066885246105613</v>
      </c>
      <c r="E43" s="287">
        <v>18.382301378795812</v>
      </c>
      <c r="F43" s="81">
        <v>20.751580400660455</v>
      </c>
      <c r="H43" s="53"/>
      <c r="I43" s="53"/>
      <c r="J43" s="514"/>
      <c r="K43" s="515"/>
      <c r="L43" s="514"/>
      <c r="M43" s="515"/>
      <c r="N43" s="31"/>
      <c r="O43" s="87"/>
      <c r="P43" s="501"/>
      <c r="Q43" s="503"/>
      <c r="R43" s="504"/>
      <c r="S43" s="502"/>
    </row>
    <row r="44" spans="1:23" customFormat="1" ht="15" customHeight="1" x14ac:dyDescent="0.25">
      <c r="A44" s="433"/>
      <c r="B44" s="207">
        <v>2025</v>
      </c>
      <c r="C44" s="286">
        <v>19.491422159906378</v>
      </c>
      <c r="D44" s="287">
        <v>20.300086530382238</v>
      </c>
      <c r="E44" s="287">
        <v>18.763913804221101</v>
      </c>
      <c r="F44" s="81">
        <v>20.697163907321876</v>
      </c>
      <c r="H44" s="436" t="s">
        <v>23</v>
      </c>
      <c r="I44" s="173">
        <v>2014</v>
      </c>
      <c r="J44" s="62"/>
      <c r="K44" s="374"/>
      <c r="L44" s="376">
        <f>'Tool NACE-sectoren'!P100</f>
        <v>14.838311575618505</v>
      </c>
      <c r="M44" s="370" cm="1">
        <f t="array" ref="M44">SUMPRODUCT((Benchmarks!$C$2:$F$2='Tool NACE-sectoren'!$C$69)*(Benchmarks!$C32:$F32))</f>
        <v>13.283415471160048</v>
      </c>
      <c r="N44" s="31"/>
      <c r="O44" s="308">
        <v>2014</v>
      </c>
      <c r="P44" s="307"/>
      <c r="Q44" s="300"/>
      <c r="R44" s="301">
        <f t="shared" ref="R44" si="0">L44</f>
        <v>14.838311575618505</v>
      </c>
      <c r="S44" s="293">
        <f t="shared" ref="S44" si="1">M44</f>
        <v>13.283415471160048</v>
      </c>
    </row>
    <row r="45" spans="1:23" customFormat="1" x14ac:dyDescent="0.25">
      <c r="A45" s="433"/>
      <c r="B45" s="207">
        <v>2026</v>
      </c>
      <c r="C45" s="286">
        <v>19.338135080896819</v>
      </c>
      <c r="D45" s="287">
        <v>20.17100258136859</v>
      </c>
      <c r="E45" s="287">
        <v>18.807749011304693</v>
      </c>
      <c r="F45" s="81">
        <v>20.2273074550031</v>
      </c>
      <c r="H45" s="437"/>
      <c r="I45" s="187">
        <v>2015</v>
      </c>
      <c r="J45" s="32">
        <f>'Tool NACE-sectoren'!M101</f>
        <v>9.3874852673611837</v>
      </c>
      <c r="K45" s="27" cm="1">
        <f t="array" ref="K45">SUMPRODUCT((Benchmarks!$C$2:$F$2='Tool NACE-sectoren'!$C$69)*(Benchmarks!$C4:$F4))</f>
        <v>19.048669091285237</v>
      </c>
      <c r="L45" s="377">
        <f>'Tool NACE-sectoren'!P101</f>
        <v>15.168193109202269</v>
      </c>
      <c r="M45" s="26" cm="1">
        <f t="array" ref="M45">SUMPRODUCT((Benchmarks!$C$2:$F$2='Tool NACE-sectoren'!$C$69)*(Benchmarks!$C33:$F33))</f>
        <v>13.900930060670937</v>
      </c>
      <c r="N45" s="31"/>
      <c r="O45" s="309">
        <v>2015</v>
      </c>
      <c r="P45" s="302">
        <f>J45</f>
        <v>9.3874852673611837</v>
      </c>
      <c r="Q45" s="63">
        <f>K45</f>
        <v>19.048669091285237</v>
      </c>
      <c r="R45" s="302">
        <f t="shared" ref="R45:R51" si="2">L45</f>
        <v>15.168193109202269</v>
      </c>
      <c r="S45" s="294">
        <f t="shared" ref="S45:S51" si="3">M45</f>
        <v>13.900930060670937</v>
      </c>
    </row>
    <row r="46" spans="1:23" customFormat="1" x14ac:dyDescent="0.25">
      <c r="A46" s="433"/>
      <c r="B46" s="207">
        <v>2027</v>
      </c>
      <c r="C46" s="286">
        <v>19.088228869332244</v>
      </c>
      <c r="D46" s="287">
        <v>19.922325280745227</v>
      </c>
      <c r="E46" s="287">
        <v>18.741212090998534</v>
      </c>
      <c r="F46" s="81">
        <v>19.692880165172934</v>
      </c>
      <c r="H46" s="437"/>
      <c r="I46" s="187">
        <v>2016</v>
      </c>
      <c r="J46" s="32">
        <f>'Tool NACE-sectoren'!M102</f>
        <v>8.9403022661479952</v>
      </c>
      <c r="K46" s="27" cm="1">
        <f t="array" ref="K46">SUMPRODUCT((Benchmarks!$C$2:$F$2='Tool NACE-sectoren'!$C$69)*(Benchmarks!$C5:$F5))</f>
        <v>19.177312804710557</v>
      </c>
      <c r="L46" s="377">
        <f>'Tool NACE-sectoren'!P102</f>
        <v>15.887898905468886</v>
      </c>
      <c r="M46" s="26" cm="1">
        <f t="array" ref="M46">SUMPRODUCT((Benchmarks!$C$2:$F$2='Tool NACE-sectoren'!$C$69)*(Benchmarks!$C34:$F34))</f>
        <v>14.743710293287982</v>
      </c>
      <c r="N46" s="31"/>
      <c r="O46" s="309">
        <v>2016</v>
      </c>
      <c r="P46" s="302">
        <f t="shared" ref="P46:P50" si="4">J46</f>
        <v>8.9403022661479952</v>
      </c>
      <c r="Q46" s="63">
        <f t="shared" ref="Q46:Q50" si="5">K46</f>
        <v>19.177312804710557</v>
      </c>
      <c r="R46" s="302">
        <f t="shared" si="2"/>
        <v>15.887898905468886</v>
      </c>
      <c r="S46" s="294">
        <f t="shared" si="3"/>
        <v>14.743710293287982</v>
      </c>
    </row>
    <row r="47" spans="1:23" customFormat="1" x14ac:dyDescent="0.25">
      <c r="A47" s="433"/>
      <c r="B47" s="207">
        <v>2028</v>
      </c>
      <c r="C47" s="286">
        <v>18.785164233533646</v>
      </c>
      <c r="D47" s="287">
        <v>19.478088857903369</v>
      </c>
      <c r="E47" s="287">
        <v>18.623419972686072</v>
      </c>
      <c r="F47" s="81">
        <v>19.186269051312351</v>
      </c>
      <c r="H47" s="437"/>
      <c r="I47" s="187">
        <v>2017</v>
      </c>
      <c r="J47" s="32">
        <f>'Tool NACE-sectoren'!M103</f>
        <v>9.0312330544123789</v>
      </c>
      <c r="K47" s="27" cm="1">
        <f t="array" ref="K47">SUMPRODUCT((Benchmarks!$C$2:$F$2='Tool NACE-sectoren'!$C$69)*(Benchmarks!$C6:$F6))</f>
        <v>19.301131217957366</v>
      </c>
      <c r="L47" s="377">
        <f>'Tool NACE-sectoren'!P103</f>
        <v>16.653596601783129</v>
      </c>
      <c r="M47" s="26" cm="1">
        <f t="array" ref="M47">SUMPRODUCT((Benchmarks!$C$2:$F$2='Tool NACE-sectoren'!$C$69)*(Benchmarks!$C35:$F35))</f>
        <v>15.628870381279873</v>
      </c>
      <c r="N47" s="31"/>
      <c r="O47" s="309">
        <v>2017</v>
      </c>
      <c r="P47" s="302">
        <f t="shared" si="4"/>
        <v>9.0312330544123789</v>
      </c>
      <c r="Q47" s="63">
        <f t="shared" si="5"/>
        <v>19.301131217957366</v>
      </c>
      <c r="R47" s="302">
        <f t="shared" si="2"/>
        <v>16.653596601783129</v>
      </c>
      <c r="S47" s="294">
        <f t="shared" si="3"/>
        <v>15.628870381279873</v>
      </c>
    </row>
    <row r="48" spans="1:23" customFormat="1" x14ac:dyDescent="0.25">
      <c r="A48" s="433"/>
      <c r="B48" s="207">
        <v>2029</v>
      </c>
      <c r="C48" s="286">
        <v>18.426935091387183</v>
      </c>
      <c r="D48" s="287">
        <v>18.968485556196949</v>
      </c>
      <c r="E48" s="287">
        <v>18.363341141107746</v>
      </c>
      <c r="F48" s="81">
        <v>18.759353258921514</v>
      </c>
      <c r="H48" s="437"/>
      <c r="I48" s="187">
        <v>2018</v>
      </c>
      <c r="J48" s="32">
        <f>'Tool NACE-sectoren'!M104</f>
        <v>9.0453279721667403</v>
      </c>
      <c r="K48" s="27" cm="1">
        <f t="array" ref="K48">SUMPRODUCT((Benchmarks!$C$2:$F$2='Tool NACE-sectoren'!$C$69)*(Benchmarks!$C7:$F7))</f>
        <v>19.169486182433833</v>
      </c>
      <c r="L48" s="377">
        <f>'Tool NACE-sectoren'!P104</f>
        <v>17.666999648519155</v>
      </c>
      <c r="M48" s="26" cm="1">
        <f t="array" ref="M48">SUMPRODUCT((Benchmarks!$C$2:$F$2='Tool NACE-sectoren'!$C$69)*(Benchmarks!$C36:$F36))</f>
        <v>16.406371544010387</v>
      </c>
      <c r="N48" s="31"/>
      <c r="O48" s="309">
        <v>2018</v>
      </c>
      <c r="P48" s="302">
        <f t="shared" si="4"/>
        <v>9.0453279721667403</v>
      </c>
      <c r="Q48" s="63">
        <f t="shared" si="5"/>
        <v>19.169486182433833</v>
      </c>
      <c r="R48" s="302">
        <f t="shared" si="2"/>
        <v>17.666999648519155</v>
      </c>
      <c r="S48" s="294">
        <f t="shared" si="3"/>
        <v>16.406371544010387</v>
      </c>
    </row>
    <row r="49" spans="1:19" customFormat="1" x14ac:dyDescent="0.25">
      <c r="A49" s="433"/>
      <c r="B49" s="207">
        <v>2030</v>
      </c>
      <c r="C49" s="96">
        <v>18.406089130877245</v>
      </c>
      <c r="D49" s="97">
        <v>18.875579680990555</v>
      </c>
      <c r="E49" s="97">
        <v>18.392549550376227</v>
      </c>
      <c r="F49" s="288">
        <v>18.744083478346987</v>
      </c>
      <c r="G49" s="9"/>
      <c r="H49" s="437"/>
      <c r="I49" s="187">
        <v>2019</v>
      </c>
      <c r="J49" s="32">
        <f>'Tool NACE-sectoren'!M105</f>
        <v>9.2232748633176342</v>
      </c>
      <c r="K49" s="27" cm="1">
        <f t="array" ref="K49">SUMPRODUCT((Benchmarks!$C$2:$F$2='Tool NACE-sectoren'!$C$69)*(Benchmarks!$C8:$F8))</f>
        <v>19.157579324267022</v>
      </c>
      <c r="L49" s="377">
        <f>'Tool NACE-sectoren'!P105</f>
        <v>18.519534554100083</v>
      </c>
      <c r="M49" s="26" cm="1">
        <f t="array" ref="M49">SUMPRODUCT((Benchmarks!$C$2:$F$2='Tool NACE-sectoren'!$C$69)*(Benchmarks!$C37:$F37))</f>
        <v>17.389990919999054</v>
      </c>
      <c r="N49" s="31"/>
      <c r="O49" s="309">
        <v>2019</v>
      </c>
      <c r="P49" s="302">
        <f t="shared" si="4"/>
        <v>9.2232748633176342</v>
      </c>
      <c r="Q49" s="63">
        <f t="shared" si="5"/>
        <v>19.157579324267022</v>
      </c>
      <c r="R49" s="302">
        <f t="shared" si="2"/>
        <v>18.519534554100083</v>
      </c>
      <c r="S49" s="294">
        <f t="shared" si="3"/>
        <v>17.389990919999054</v>
      </c>
    </row>
    <row r="50" spans="1:19" customFormat="1" ht="15" customHeight="1" x14ac:dyDescent="0.25">
      <c r="A50" s="431" t="s">
        <v>184</v>
      </c>
      <c r="B50" s="432"/>
      <c r="C50" s="289">
        <v>18.974512349804311</v>
      </c>
      <c r="D50" s="98">
        <v>19.683207676241789</v>
      </c>
      <c r="E50" s="98">
        <v>18.582069564212883</v>
      </c>
      <c r="F50" s="290">
        <v>19.722662530962744</v>
      </c>
      <c r="G50" s="9"/>
      <c r="H50" s="437"/>
      <c r="I50" s="187">
        <v>2020</v>
      </c>
      <c r="J50" s="32">
        <f>'Tool NACE-sectoren'!M106</f>
        <v>9.5457755935639472</v>
      </c>
      <c r="K50" s="27" cm="1">
        <f t="array" ref="K50">SUMPRODUCT((Benchmarks!$C$2:$F$2='Tool NACE-sectoren'!$C$69)*(Benchmarks!$C9:$F9))</f>
        <v>18.276888342920369</v>
      </c>
      <c r="L50" s="377">
        <f>'Tool NACE-sectoren'!P106</f>
        <v>19.449799124434755</v>
      </c>
      <c r="M50" s="26" cm="1">
        <f t="array" ref="M50">SUMPRODUCT((Benchmarks!$C$2:$F$2='Tool NACE-sectoren'!$C$69)*(Benchmarks!$C38:$F38))</f>
        <v>18.265667962701357</v>
      </c>
      <c r="N50" s="31"/>
      <c r="O50" s="309">
        <v>2020</v>
      </c>
      <c r="P50" s="302">
        <f t="shared" si="4"/>
        <v>9.5457755935639472</v>
      </c>
      <c r="Q50" s="63">
        <f t="shared" si="5"/>
        <v>18.276888342920369</v>
      </c>
      <c r="R50" s="302">
        <f t="shared" si="2"/>
        <v>19.449799124434755</v>
      </c>
      <c r="S50" s="294">
        <f t="shared" si="3"/>
        <v>18.265667962701357</v>
      </c>
    </row>
    <row r="51" spans="1:19" customFormat="1" ht="15" customHeight="1" x14ac:dyDescent="0.25">
      <c r="A51" s="433"/>
      <c r="B51" s="207">
        <v>2024</v>
      </c>
      <c r="C51" s="286">
        <v>19.285611882696656</v>
      </c>
      <c r="D51" s="287">
        <v>20.06688524610561</v>
      </c>
      <c r="E51" s="287">
        <v>18.382301378795809</v>
      </c>
      <c r="F51" s="81">
        <v>20.751580400660444</v>
      </c>
      <c r="G51" s="9"/>
      <c r="H51" s="437"/>
      <c r="I51" s="318">
        <v>2021</v>
      </c>
      <c r="J51" s="32">
        <f>'Tool NACE-sectoren'!M107</f>
        <v>10.165699544053574</v>
      </c>
      <c r="K51" s="27" cm="1">
        <f t="array" ref="K51">SUMPRODUCT((Benchmarks!$C$2:$F$2='Tool NACE-sectoren'!$C$69)*(Benchmarks!$C10:$F10))</f>
        <v>19.119972569234132</v>
      </c>
      <c r="L51" s="377">
        <f>'Tool NACE-sectoren'!P107</f>
        <v>19.636387589750345</v>
      </c>
      <c r="M51" s="26" cm="1">
        <f t="array" ref="M51">SUMPRODUCT((Benchmarks!$C$2:$F$2='Tool NACE-sectoren'!$C$69)*(Benchmarks!$C39:$F39))</f>
        <v>18.818365650732176</v>
      </c>
      <c r="N51" s="31"/>
      <c r="O51" s="309">
        <v>2021</v>
      </c>
      <c r="P51" s="302">
        <f>J51</f>
        <v>10.165699544053574</v>
      </c>
      <c r="Q51" s="63">
        <f>K51</f>
        <v>19.119972569234132</v>
      </c>
      <c r="R51" s="302">
        <f t="shared" si="2"/>
        <v>19.636387589750345</v>
      </c>
      <c r="S51" s="294">
        <f t="shared" si="3"/>
        <v>18.818365650732176</v>
      </c>
    </row>
    <row r="52" spans="1:19" customFormat="1" x14ac:dyDescent="0.25">
      <c r="A52" s="433"/>
      <c r="B52" s="207">
        <v>2025</v>
      </c>
      <c r="C52" s="60">
        <v>19.491422159906396</v>
      </c>
      <c r="D52" s="56">
        <v>20.300086530382245</v>
      </c>
      <c r="E52" s="56">
        <v>18.763913804221101</v>
      </c>
      <c r="F52" s="55">
        <v>20.697163907321876</v>
      </c>
      <c r="G52" s="9"/>
      <c r="H52" s="437"/>
      <c r="I52" s="318">
        <v>2022</v>
      </c>
      <c r="J52" s="32">
        <f>'Tool NACE-sectoren'!M108</f>
        <v>10.179713129636408</v>
      </c>
      <c r="K52" s="27" cm="1">
        <f t="array" ref="K52">SUMPRODUCT((Benchmarks!$C$2:$F$2='Tool NACE-sectoren'!$C$69)*(Benchmarks!$C11:$F11))</f>
        <v>19.360040216247093</v>
      </c>
      <c r="L52" s="377">
        <f>'Tool NACE-sectoren'!P108</f>
        <v>19.647394080889928</v>
      </c>
      <c r="M52" s="26" cm="1">
        <f t="array" ref="M52">SUMPRODUCT((Benchmarks!$C$2:$F$2='Tool NACE-sectoren'!$C$69)*(Benchmarks!$C40:$F40))</f>
        <v>19.330976117638851</v>
      </c>
      <c r="N52" s="31"/>
      <c r="O52" s="309">
        <v>2022</v>
      </c>
      <c r="P52" s="302">
        <f t="shared" ref="P52:P53" si="6">J52</f>
        <v>10.179713129636408</v>
      </c>
      <c r="Q52" s="63">
        <f t="shared" ref="Q52:Q53" si="7">K52</f>
        <v>19.360040216247093</v>
      </c>
      <c r="R52" s="302">
        <f t="shared" ref="R52:R53" si="8">L52</f>
        <v>19.647394080889928</v>
      </c>
      <c r="S52" s="294">
        <f t="shared" ref="S52:S53" si="9">M52</f>
        <v>19.330976117638851</v>
      </c>
    </row>
    <row r="53" spans="1:19" customFormat="1" ht="15" customHeight="1" x14ac:dyDescent="0.25">
      <c r="A53" s="433"/>
      <c r="B53" s="207">
        <v>2026</v>
      </c>
      <c r="C53" s="60">
        <v>19.338135080896812</v>
      </c>
      <c r="D53" s="56">
        <v>20.171002581368594</v>
      </c>
      <c r="E53" s="56">
        <v>18.807749011304693</v>
      </c>
      <c r="F53" s="55">
        <v>20.227307455003086</v>
      </c>
      <c r="G53" s="9"/>
      <c r="H53" s="438"/>
      <c r="I53" s="320" t="s">
        <v>181</v>
      </c>
      <c r="J53" s="93">
        <f>'Tool NACE-sectoren'!M109</f>
        <v>9.8300481540813589</v>
      </c>
      <c r="K53" s="306" cm="1">
        <f t="array" ref="K53">SUMPRODUCT((Benchmarks!$C$2:$F$2='Tool NACE-sectoren'!$C$69)*(Benchmarks!$C12:$F12))</f>
        <v>18.88141089736121</v>
      </c>
      <c r="L53" s="377">
        <f>'Tool NACE-sectoren'!P109</f>
        <v>18.982773561693637</v>
      </c>
      <c r="M53" s="26" cm="1">
        <f t="array" ref="M53">SUMPRODUCT((Benchmarks!$C$2:$F$2='Tool NACE-sectoren'!$C$69)*(Benchmarks!$C41:$F41))</f>
        <v>19.398025804294157</v>
      </c>
      <c r="N53" s="8"/>
      <c r="O53" s="321" t="s">
        <v>181</v>
      </c>
      <c r="P53" s="302">
        <f t="shared" si="6"/>
        <v>9.8300481540813589</v>
      </c>
      <c r="Q53" s="63">
        <f t="shared" si="7"/>
        <v>18.88141089736121</v>
      </c>
      <c r="R53" s="302">
        <f t="shared" si="8"/>
        <v>18.982773561693637</v>
      </c>
      <c r="S53" s="294">
        <f t="shared" si="9"/>
        <v>19.398025804294157</v>
      </c>
    </row>
    <row r="54" spans="1:19" customFormat="1" x14ac:dyDescent="0.25">
      <c r="A54" s="433"/>
      <c r="B54" s="207">
        <v>2027</v>
      </c>
      <c r="C54" s="60">
        <v>19.088228869332248</v>
      </c>
      <c r="D54" s="56">
        <v>19.922325280745227</v>
      </c>
      <c r="E54" s="56">
        <v>18.741212090998534</v>
      </c>
      <c r="F54" s="55">
        <v>19.692880165172916</v>
      </c>
      <c r="G54" s="9"/>
      <c r="H54" s="341" t="s">
        <v>183</v>
      </c>
      <c r="I54" s="342"/>
      <c r="J54" s="372">
        <f>'Tool NACE-sectoren'!M110</f>
        <v>9.4832066494156919</v>
      </c>
      <c r="K54" s="375" cm="1">
        <f t="array" ref="K54">SUMPRODUCT((Benchmarks!$C$2:$F$2='Tool NACE-sectoren'!$C$69)*(Benchmarks!$C13:$F13))</f>
        <v>19.0547211829352</v>
      </c>
      <c r="L54" s="368">
        <f>'Tool NACE-sectoren'!P110</f>
        <v>17.645088875146069</v>
      </c>
      <c r="M54" s="371" cm="1">
        <f t="array" ref="M54">SUMPRODUCT((Benchmarks!$C$2:$F$2='Tool NACE-sectoren'!$C$69)*(Benchmarks!$C42:$F42))</f>
        <v>16.716632420577479</v>
      </c>
      <c r="N54" s="8"/>
      <c r="O54" s="309"/>
      <c r="P54" s="303"/>
      <c r="Q54" s="295"/>
      <c r="R54" s="303"/>
      <c r="S54" s="296"/>
    </row>
    <row r="55" spans="1:19" customFormat="1" ht="15" customHeight="1" x14ac:dyDescent="0.25">
      <c r="A55" s="433"/>
      <c r="B55" s="207">
        <v>2028</v>
      </c>
      <c r="C55" s="60">
        <v>18.785164233533646</v>
      </c>
      <c r="D55" s="56">
        <v>19.478088857903369</v>
      </c>
      <c r="E55" s="56">
        <v>18.623419972686065</v>
      </c>
      <c r="F55" s="55">
        <v>19.186269051312348</v>
      </c>
      <c r="G55" s="9"/>
      <c r="H55" s="507" t="s">
        <v>30</v>
      </c>
      <c r="I55" s="205">
        <v>2024</v>
      </c>
      <c r="J55" s="47">
        <f>'Tool NACE-sectoren'!M111</f>
        <v>9.8917001060648815</v>
      </c>
      <c r="K55" s="49" cm="1">
        <f t="array" ref="K55">SUMPRODUCT((Benchmarks!$C$2:$F$2='Tool NACE-sectoren'!$C$69)*(Benchmarks!$C14:$F14))</f>
        <v>19.171336819779121</v>
      </c>
      <c r="L55" s="378">
        <f>'Tool NACE-sectoren'!P111</f>
        <v>18.292879102822724</v>
      </c>
      <c r="M55" s="48" cm="1">
        <f t="array" ref="M55">SUMPRODUCT((Benchmarks!$C$2:$F$2='Tool NACE-sectoren'!$C$69)*(Benchmarks!$C43:$F43))</f>
        <v>19.285611882696664</v>
      </c>
      <c r="N55" s="8"/>
      <c r="O55" s="309">
        <v>2024</v>
      </c>
      <c r="P55" s="303">
        <f>IF('Tool NACE-sectoren'!$C$72=Benchmarks!$U$6,Benchmarks!J55,Benchmarks!J63)</f>
        <v>9.8917001060648815</v>
      </c>
      <c r="Q55" s="295">
        <f>IF('Tool NACE-sectoren'!$C$72=Benchmarks!$U$6,Benchmarks!K55,Benchmarks!K63)</f>
        <v>19.171336819779121</v>
      </c>
      <c r="R55" s="303">
        <f>IF('Tool NACE-sectoren'!$C$72=Benchmarks!$U$6,Benchmarks!L55,Benchmarks!L63)</f>
        <v>18.292879102822724</v>
      </c>
      <c r="S55" s="296">
        <f>IF('Tool NACE-sectoren'!$C$72=Benchmarks!$U$6,Benchmarks!M55,Benchmarks!M63)</f>
        <v>19.285611882696664</v>
      </c>
    </row>
    <row r="56" spans="1:19" customFormat="1" x14ac:dyDescent="0.25">
      <c r="A56" s="433"/>
      <c r="B56" s="207">
        <v>2029</v>
      </c>
      <c r="C56" s="60">
        <v>18.426935091387172</v>
      </c>
      <c r="D56" s="56">
        <v>18.968485556196942</v>
      </c>
      <c r="E56" s="56">
        <v>18.363341141107739</v>
      </c>
      <c r="F56" s="55">
        <v>18.759353258921504</v>
      </c>
      <c r="G56" s="9"/>
      <c r="H56" s="433"/>
      <c r="I56" s="207">
        <v>2025</v>
      </c>
      <c r="J56" s="33">
        <f>'Tool NACE-sectoren'!M112</f>
        <v>9.9377071857395674</v>
      </c>
      <c r="K56" s="29" cm="1">
        <f t="array" ref="K56">SUMPRODUCT((Benchmarks!$C$2:$F$2='Tool NACE-sectoren'!$C$69)*(Benchmarks!$C15:$F15))</f>
        <v>19.323441701925315</v>
      </c>
      <c r="L56" s="379">
        <f>'Tool NACE-sectoren'!P112</f>
        <v>17.979512543795025</v>
      </c>
      <c r="M56" s="28" cm="1">
        <f t="array" ref="M56">SUMPRODUCT((Benchmarks!$C$2:$F$2='Tool NACE-sectoren'!$C$69)*(Benchmarks!$C44:$F44))</f>
        <v>19.491422159906378</v>
      </c>
      <c r="N56" s="8"/>
      <c r="O56" s="309">
        <v>2025</v>
      </c>
      <c r="P56" s="303">
        <f>IF('Tool NACE-sectoren'!$C$72=Benchmarks!$U$6,Benchmarks!J56,Benchmarks!J64)</f>
        <v>9.9377071857395674</v>
      </c>
      <c r="Q56" s="295">
        <f>IF('Tool NACE-sectoren'!$C$72=Benchmarks!$U$6,Benchmarks!K56,Benchmarks!K64)</f>
        <v>19.323441701925315</v>
      </c>
      <c r="R56" s="303">
        <f>IF('Tool NACE-sectoren'!$C$72=Benchmarks!$U$6,Benchmarks!L56,Benchmarks!L64)</f>
        <v>17.979512543795025</v>
      </c>
      <c r="S56" s="296">
        <f>IF('Tool NACE-sectoren'!$C$72=Benchmarks!$U$6,Benchmarks!M56,Benchmarks!M64)</f>
        <v>19.491422159906378</v>
      </c>
    </row>
    <row r="57" spans="1:19" customFormat="1" x14ac:dyDescent="0.25">
      <c r="A57" s="433"/>
      <c r="B57" s="207">
        <v>2030</v>
      </c>
      <c r="C57" s="96">
        <v>18.406089130877231</v>
      </c>
      <c r="D57" s="56">
        <v>18.875579680990555</v>
      </c>
      <c r="E57" s="97">
        <v>18.392549550376227</v>
      </c>
      <c r="F57" s="288">
        <v>18.744083478346969</v>
      </c>
      <c r="G57" s="9"/>
      <c r="H57" s="433"/>
      <c r="I57" s="207">
        <v>2026</v>
      </c>
      <c r="J57" s="33">
        <f>'Tool NACE-sectoren'!M113</f>
        <v>10.003368513587874</v>
      </c>
      <c r="K57" s="29" cm="1">
        <f t="array" ref="K57">SUMPRODUCT((Benchmarks!$C$2:$F$2='Tool NACE-sectoren'!$C$69)*(Benchmarks!$C16:$F16))</f>
        <v>19.446985393470989</v>
      </c>
      <c r="L57" s="379">
        <f>'Tool NACE-sectoren'!P113</f>
        <v>17.604486261067702</v>
      </c>
      <c r="M57" s="28" cm="1">
        <f t="array" ref="M57">SUMPRODUCT((Benchmarks!$C$2:$F$2='Tool NACE-sectoren'!$C$69)*(Benchmarks!$C45:$F45))</f>
        <v>19.338135080896819</v>
      </c>
      <c r="N57" s="8"/>
      <c r="O57" s="309">
        <v>2026</v>
      </c>
      <c r="P57" s="303">
        <f>IF('Tool NACE-sectoren'!$C$72=Benchmarks!$U$6,Benchmarks!J57,Benchmarks!J65)</f>
        <v>10.003368513587874</v>
      </c>
      <c r="Q57" s="295">
        <f>IF('Tool NACE-sectoren'!$C$72=Benchmarks!$U$6,Benchmarks!K57,Benchmarks!K65)</f>
        <v>19.446985393470989</v>
      </c>
      <c r="R57" s="303">
        <f>IF('Tool NACE-sectoren'!$C$72=Benchmarks!$U$6,Benchmarks!L57,Benchmarks!L65)</f>
        <v>17.604486261067702</v>
      </c>
      <c r="S57" s="296">
        <f>IF('Tool NACE-sectoren'!$C$72=Benchmarks!$U$6,Benchmarks!M57,Benchmarks!M65)</f>
        <v>19.338135080896819</v>
      </c>
    </row>
    <row r="58" spans="1:19" customFormat="1" x14ac:dyDescent="0.25">
      <c r="A58" s="431" t="s">
        <v>184</v>
      </c>
      <c r="B58" s="432"/>
      <c r="C58" s="361">
        <v>18.974512349804311</v>
      </c>
      <c r="D58" s="98">
        <v>19.683207676241789</v>
      </c>
      <c r="E58" s="362">
        <v>18.58206956421288</v>
      </c>
      <c r="F58" s="363">
        <v>19.722662530962737</v>
      </c>
      <c r="G58" s="9"/>
      <c r="H58" s="433"/>
      <c r="I58" s="207">
        <v>2027</v>
      </c>
      <c r="J58" s="33">
        <f>'Tool NACE-sectoren'!M114</f>
        <v>10.015739492006507</v>
      </c>
      <c r="K58" s="29" cm="1">
        <f t="array" ref="K58">SUMPRODUCT((Benchmarks!$C$2:$F$2='Tool NACE-sectoren'!$C$69)*(Benchmarks!$C17:$F17))</f>
        <v>19.565966899742243</v>
      </c>
      <c r="L58" s="379">
        <f>'Tool NACE-sectoren'!P114</f>
        <v>17.243804590183263</v>
      </c>
      <c r="M58" s="28" cm="1">
        <f t="array" ref="M58">SUMPRODUCT((Benchmarks!$C$2:$F$2='Tool NACE-sectoren'!$C$69)*(Benchmarks!$C46:$F46))</f>
        <v>19.088228869332244</v>
      </c>
      <c r="N58" s="8"/>
      <c r="O58" s="309">
        <v>2027</v>
      </c>
      <c r="P58" s="303">
        <f>IF('Tool NACE-sectoren'!$C$72=Benchmarks!$U$6,Benchmarks!J58,Benchmarks!J66)</f>
        <v>10.015739492006507</v>
      </c>
      <c r="Q58" s="295">
        <f>IF('Tool NACE-sectoren'!$C$72=Benchmarks!$U$6,Benchmarks!K58,Benchmarks!K66)</f>
        <v>19.565966899742243</v>
      </c>
      <c r="R58" s="303">
        <f>IF('Tool NACE-sectoren'!$C$72=Benchmarks!$U$6,Benchmarks!L58,Benchmarks!L66)</f>
        <v>17.243804590183263</v>
      </c>
      <c r="S58" s="296">
        <f>IF('Tool NACE-sectoren'!$C$72=Benchmarks!$U$6,Benchmarks!M58,Benchmarks!M66)</f>
        <v>19.088228869332244</v>
      </c>
    </row>
    <row r="59" spans="1:19" customFormat="1" x14ac:dyDescent="0.25">
      <c r="A59" s="348"/>
      <c r="B59" s="207"/>
      <c r="C59" s="286"/>
      <c r="D59" s="287"/>
      <c r="E59" s="287"/>
      <c r="F59" s="81"/>
      <c r="G59" s="9"/>
      <c r="H59" s="433"/>
      <c r="I59" s="207">
        <v>2028</v>
      </c>
      <c r="J59" s="33">
        <f>'Tool NACE-sectoren'!M115</f>
        <v>9.9959416642990497</v>
      </c>
      <c r="K59" s="29" cm="1">
        <f t="array" ref="K59">SUMPRODUCT((Benchmarks!$C$2:$F$2='Tool NACE-sectoren'!$C$69)*(Benchmarks!$C18:$F18))</f>
        <v>19.658528597581089</v>
      </c>
      <c r="L59" s="379">
        <f>'Tool NACE-sectoren'!P115</f>
        <v>16.947101540988747</v>
      </c>
      <c r="M59" s="28" cm="1">
        <f t="array" ref="M59">SUMPRODUCT((Benchmarks!$C$2:$F$2='Tool NACE-sectoren'!$C$69)*(Benchmarks!$C47:$F47))</f>
        <v>18.785164233533646</v>
      </c>
      <c r="N59" s="8"/>
      <c r="O59" s="309">
        <v>2028</v>
      </c>
      <c r="P59" s="303">
        <f>IF('Tool NACE-sectoren'!$C$72=Benchmarks!$U$6,Benchmarks!J59,Benchmarks!J67)</f>
        <v>9.9959416642990497</v>
      </c>
      <c r="Q59" s="295">
        <f>IF('Tool NACE-sectoren'!$C$72=Benchmarks!$U$6,Benchmarks!K59,Benchmarks!K67)</f>
        <v>19.658528597581089</v>
      </c>
      <c r="R59" s="303">
        <f>IF('Tool NACE-sectoren'!$C$72=Benchmarks!$U$6,Benchmarks!L59,Benchmarks!L67)</f>
        <v>16.947101540988747</v>
      </c>
      <c r="S59" s="296">
        <f>IF('Tool NACE-sectoren'!$C$72=Benchmarks!$U$6,Benchmarks!M59,Benchmarks!M67)</f>
        <v>18.785164233533646</v>
      </c>
    </row>
    <row r="60" spans="1:19" customFormat="1" x14ac:dyDescent="0.25">
      <c r="A60" s="349"/>
      <c r="B60" s="349"/>
      <c r="C60" s="286"/>
      <c r="D60" s="287"/>
      <c r="E60" s="287"/>
      <c r="F60" s="81"/>
      <c r="G60" s="9"/>
      <c r="H60" s="433"/>
      <c r="I60" s="207">
        <v>2029</v>
      </c>
      <c r="J60" s="33">
        <f>'Tool NACE-sectoren'!M116</f>
        <v>9.9577783850800046</v>
      </c>
      <c r="K60" s="29" cm="1">
        <f t="array" ref="K60">SUMPRODUCT((Benchmarks!$C$2:$F$2='Tool NACE-sectoren'!$C$69)*(Benchmarks!$C19:$F19))</f>
        <v>19.734327745672676</v>
      </c>
      <c r="L60" s="379">
        <f>'Tool NACE-sectoren'!P116</f>
        <v>16.758188585228424</v>
      </c>
      <c r="M60" s="28" cm="1">
        <f t="array" ref="M60">SUMPRODUCT((Benchmarks!$C$2:$F$2='Tool NACE-sectoren'!$C$69)*(Benchmarks!$C48:$F48))</f>
        <v>18.426935091387183</v>
      </c>
      <c r="N60" s="8"/>
      <c r="O60" s="309">
        <v>2029</v>
      </c>
      <c r="P60" s="303">
        <f>IF('Tool NACE-sectoren'!$C$72=Benchmarks!$U$6,Benchmarks!J60,Benchmarks!J68)</f>
        <v>9.9577783850800046</v>
      </c>
      <c r="Q60" s="295">
        <f>IF('Tool NACE-sectoren'!$C$72=Benchmarks!$U$6,Benchmarks!K60,Benchmarks!K68)</f>
        <v>19.734327745672676</v>
      </c>
      <c r="R60" s="303">
        <f>IF('Tool NACE-sectoren'!$C$72=Benchmarks!$U$6,Benchmarks!L60,Benchmarks!L68)</f>
        <v>16.758188585228424</v>
      </c>
      <c r="S60" s="296">
        <f>IF('Tool NACE-sectoren'!$C$72=Benchmarks!$U$6,Benchmarks!M60,Benchmarks!M68)</f>
        <v>18.426935091387183</v>
      </c>
    </row>
    <row r="61" spans="1:19" customFormat="1" x14ac:dyDescent="0.25">
      <c r="A61" s="83"/>
      <c r="B61" s="15"/>
      <c r="C61" s="80"/>
      <c r="D61" s="64"/>
      <c r="E61" s="64"/>
      <c r="F61" s="63"/>
      <c r="G61" s="9"/>
      <c r="H61" s="433"/>
      <c r="I61" s="285">
        <v>2030</v>
      </c>
      <c r="J61" s="94">
        <f>'Tool NACE-sectoren'!M117</f>
        <v>9.9165665398840765</v>
      </c>
      <c r="K61" s="29" cm="1">
        <f t="array" ref="K61">SUMPRODUCT((Benchmarks!$C$2:$F$2='Tool NACE-sectoren'!$C$69)*(Benchmarks!$C20:$F20))</f>
        <v>19.800210234797465</v>
      </c>
      <c r="L61" s="379">
        <f>'Tool NACE-sectoren'!P117</f>
        <v>16.724265476898825</v>
      </c>
      <c r="M61" s="28" cm="1">
        <f t="array" ref="M61">SUMPRODUCT((Benchmarks!$C$2:$F$2='Tool NACE-sectoren'!$C$69)*(Benchmarks!$C49:$F49))</f>
        <v>18.406089130877245</v>
      </c>
      <c r="N61" s="8"/>
      <c r="O61" s="310">
        <v>2030</v>
      </c>
      <c r="P61" s="297">
        <f>IF('Tool NACE-sectoren'!$C$72=Benchmarks!$U$6,Benchmarks!J61,Benchmarks!J69)</f>
        <v>9.9165665398840765</v>
      </c>
      <c r="Q61" s="299">
        <f>IF('Tool NACE-sectoren'!$C$72=Benchmarks!$U$6,Benchmarks!K61,Benchmarks!K69)</f>
        <v>19.800210234797465</v>
      </c>
      <c r="R61" s="297">
        <f>IF('Tool NACE-sectoren'!$C$72=Benchmarks!$U$6,Benchmarks!L61,Benchmarks!L69)</f>
        <v>16.724265476898825</v>
      </c>
      <c r="S61" s="298">
        <f>IF('Tool NACE-sectoren'!$C$72=Benchmarks!$U$6,Benchmarks!M61,Benchmarks!M69)</f>
        <v>18.406089130877245</v>
      </c>
    </row>
    <row r="62" spans="1:19" customFormat="1" x14ac:dyDescent="0.25">
      <c r="A62" s="83"/>
      <c r="B62" s="15"/>
      <c r="C62" s="80"/>
      <c r="D62" s="64"/>
      <c r="E62" s="64"/>
      <c r="F62" s="63"/>
      <c r="G62" s="9"/>
      <c r="H62" s="365" t="s">
        <v>184</v>
      </c>
      <c r="I62" s="340"/>
      <c r="J62" s="34">
        <f>'Tool NACE-sectoren'!M118</f>
        <v>9.9598288409517099</v>
      </c>
      <c r="K62" s="367" cm="1">
        <f t="array" ref="K62">SUMPRODUCT((Benchmarks!$C$2:$F$2='Tool NACE-sectoren'!$C$69)*(Benchmarks!$C21:$F21))</f>
        <v>19.5286853418527</v>
      </c>
      <c r="L62" s="366">
        <f>'Tool NACE-sectoren'!P118</f>
        <v>17.3643197287121</v>
      </c>
      <c r="M62" s="30" cm="1">
        <f t="array" ref="M62">SUMPRODUCT((Benchmarks!$C$2:$F$2='Tool NACE-sectoren'!$C$69)*(Benchmarks!$C50:$F50))</f>
        <v>18.974512349804311</v>
      </c>
      <c r="N62" s="8"/>
      <c r="O62" s="9"/>
      <c r="P62" s="9"/>
      <c r="Q62" s="9"/>
      <c r="R62" s="9"/>
      <c r="S62" s="9"/>
    </row>
    <row r="63" spans="1:19" customFormat="1" ht="15" customHeight="1" x14ac:dyDescent="0.25">
      <c r="A63" s="83"/>
      <c r="B63" s="15"/>
      <c r="C63" s="80"/>
      <c r="D63" s="64"/>
      <c r="E63" s="64"/>
      <c r="F63" s="63"/>
      <c r="G63" s="9"/>
      <c r="H63" s="433" t="s">
        <v>31</v>
      </c>
      <c r="I63" s="207">
        <v>2024</v>
      </c>
      <c r="J63" s="33">
        <f>'Tool NACE-sectoren'!M119</f>
        <v>9.6379739438198158</v>
      </c>
      <c r="K63" s="29" cm="1">
        <f t="array" ref="K63">SUMPRODUCT((Benchmarks!$C$2:$F$2='Tool NACE-sectoren'!$C$69)*(Benchmarks!$C22:$F22))</f>
        <v>19.009878050234079</v>
      </c>
      <c r="L63" s="379">
        <f>'Tool NACE-sectoren'!P119</f>
        <v>18.292879102822727</v>
      </c>
      <c r="M63" s="28" cm="1">
        <f t="array" ref="M63">SUMPRODUCT((Benchmarks!$C$2:$F$2='Tool NACE-sectoren'!$C$69)*(Benchmarks!$C51:$F51))</f>
        <v>19.285611882696656</v>
      </c>
      <c r="N63" s="8"/>
      <c r="O63" s="9"/>
      <c r="P63" s="9"/>
      <c r="Q63" s="9"/>
      <c r="R63" s="9"/>
      <c r="S63" s="9"/>
    </row>
    <row r="64" spans="1:19" x14ac:dyDescent="0.25">
      <c r="D64" s="56"/>
      <c r="E64" s="56"/>
      <c r="F64" s="55"/>
      <c r="H64" s="433"/>
      <c r="I64" s="207">
        <v>2025</v>
      </c>
      <c r="J64" s="33">
        <f>'Tool NACE-sectoren'!M120</f>
        <v>9.6839810234945016</v>
      </c>
      <c r="K64" s="29" cm="1">
        <f t="array" ref="K64">SUMPRODUCT((Benchmarks!$C$2:$F$2='Tool NACE-sectoren'!$C$69)*(Benchmarks!$C23:$F23))</f>
        <v>19.161982932380166</v>
      </c>
      <c r="L64" s="379">
        <f>'Tool NACE-sectoren'!P120</f>
        <v>17.979512543795028</v>
      </c>
      <c r="M64" s="28" cm="1">
        <f t="array" ref="M64">SUMPRODUCT((Benchmarks!$C$2:$F$2='Tool NACE-sectoren'!$C$69)*(Benchmarks!$C52:$F52))</f>
        <v>19.491422159906396</v>
      </c>
    </row>
    <row r="65" spans="8:13" x14ac:dyDescent="0.25">
      <c r="H65" s="433"/>
      <c r="I65" s="207">
        <v>2026</v>
      </c>
      <c r="J65" s="33">
        <f>'Tool NACE-sectoren'!M121</f>
        <v>9.7496423513428265</v>
      </c>
      <c r="K65" s="29" cm="1">
        <f t="array" ref="K65">SUMPRODUCT((Benchmarks!$C$2:$F$2='Tool NACE-sectoren'!$C$69)*(Benchmarks!$C24:$F24))</f>
        <v>19.28552662392601</v>
      </c>
      <c r="L65" s="379">
        <f>'Tool NACE-sectoren'!P121</f>
        <v>17.604486261067713</v>
      </c>
      <c r="M65" s="28" cm="1">
        <f t="array" ref="M65">SUMPRODUCT((Benchmarks!$C$2:$F$2='Tool NACE-sectoren'!$C$69)*(Benchmarks!$C53:$F53))</f>
        <v>19.338135080896812</v>
      </c>
    </row>
    <row r="66" spans="8:13" x14ac:dyDescent="0.25">
      <c r="H66" s="433"/>
      <c r="I66" s="207">
        <v>2027</v>
      </c>
      <c r="J66" s="33">
        <f>'Tool NACE-sectoren'!M122</f>
        <v>9.7620133297614284</v>
      </c>
      <c r="K66" s="29" cm="1">
        <f t="array" ref="K66">SUMPRODUCT((Benchmarks!$C$2:$F$2='Tool NACE-sectoren'!$C$69)*(Benchmarks!$C25:$F25))</f>
        <v>19.404508130197147</v>
      </c>
      <c r="L66" s="379">
        <f>'Tool NACE-sectoren'!P122</f>
        <v>17.243804590183274</v>
      </c>
      <c r="M66" s="28" cm="1">
        <f t="array" ref="M66">SUMPRODUCT((Benchmarks!$C$2:$F$2='Tool NACE-sectoren'!$C$69)*(Benchmarks!$C54:$F54))</f>
        <v>19.088228869332248</v>
      </c>
    </row>
    <row r="67" spans="8:13" x14ac:dyDescent="0.25">
      <c r="H67" s="433"/>
      <c r="I67" s="207">
        <v>2028</v>
      </c>
      <c r="J67" s="33">
        <f>'Tool NACE-sectoren'!M123</f>
        <v>9.742215502054016</v>
      </c>
      <c r="K67" s="29" cm="1">
        <f t="array" ref="K67">SUMPRODUCT((Benchmarks!$C$2:$F$2='Tool NACE-sectoren'!$C$69)*(Benchmarks!$C26:$F26))</f>
        <v>19.497069828036025</v>
      </c>
      <c r="L67" s="379">
        <f>'Tool NACE-sectoren'!P123</f>
        <v>16.947101540988747</v>
      </c>
      <c r="M67" s="28" cm="1">
        <f t="array" ref="M67">SUMPRODUCT((Benchmarks!$C$2:$F$2='Tool NACE-sectoren'!$C$69)*(Benchmarks!$C55:$F55))</f>
        <v>18.785164233533646</v>
      </c>
    </row>
    <row r="68" spans="8:13" x14ac:dyDescent="0.25">
      <c r="H68" s="433"/>
      <c r="I68" s="207">
        <v>2029</v>
      </c>
      <c r="J68" s="33">
        <f>'Tool NACE-sectoren'!M124</f>
        <v>9.7040522228349406</v>
      </c>
      <c r="K68" s="29" cm="1">
        <f t="array" ref="K68">SUMPRODUCT((Benchmarks!$C$2:$F$2='Tool NACE-sectoren'!$C$69)*(Benchmarks!$C27:$F27))</f>
        <v>19.572868976127662</v>
      </c>
      <c r="L68" s="379">
        <f>'Tool NACE-sectoren'!P124</f>
        <v>16.758188585228424</v>
      </c>
      <c r="M68" s="28" cm="1">
        <f t="array" ref="M68">SUMPRODUCT((Benchmarks!$C$2:$F$2='Tool NACE-sectoren'!$C$69)*(Benchmarks!$C56:$F56))</f>
        <v>18.426935091387172</v>
      </c>
    </row>
    <row r="69" spans="8:13" x14ac:dyDescent="0.25">
      <c r="H69" s="433"/>
      <c r="I69" s="207">
        <v>2030</v>
      </c>
      <c r="J69" s="33">
        <f>'Tool NACE-sectoren'!M125</f>
        <v>9.6628403776390073</v>
      </c>
      <c r="K69" s="29" cm="1">
        <f t="array" ref="K69">SUMPRODUCT((Benchmarks!$C$2:$F$2='Tool NACE-sectoren'!$C$69)*(Benchmarks!$C28:$F28))</f>
        <v>19.638751465252412</v>
      </c>
      <c r="L69" s="379">
        <f>'Tool NACE-sectoren'!P125</f>
        <v>16.724265476898832</v>
      </c>
      <c r="M69" s="28" cm="1">
        <f t="array" ref="M69">SUMPRODUCT((Benchmarks!$C$2:$F$2='Tool NACE-sectoren'!$C$69)*(Benchmarks!$C57:$F57))</f>
        <v>18.406089130877231</v>
      </c>
    </row>
    <row r="70" spans="8:13" x14ac:dyDescent="0.25">
      <c r="H70" s="365" t="s">
        <v>184</v>
      </c>
      <c r="I70" s="369"/>
      <c r="J70" s="373">
        <f>'Tool NACE-sectoren'!M126</f>
        <v>9.7061026787066478</v>
      </c>
      <c r="K70" s="367" cm="1">
        <f t="array" ref="K70">SUMPRODUCT((Benchmarks!$C$2:$F$2='Tool NACE-sectoren'!$C$69)*(Benchmarks!$C29:$F29))</f>
        <v>19.367226572307647</v>
      </c>
      <c r="L70" s="380">
        <f>'Tool NACE-sectoren'!P126</f>
        <v>17.364319728712108</v>
      </c>
      <c r="M70" s="30" cm="1">
        <f t="array" ref="M70">SUMPRODUCT((Benchmarks!$C$2:$F$2='Tool NACE-sectoren'!$C$69)*(Benchmarks!$C58:$F58))</f>
        <v>18.974512349804311</v>
      </c>
    </row>
  </sheetData>
  <mergeCells count="30">
    <mergeCell ref="H38:I39"/>
    <mergeCell ref="H44:H53"/>
    <mergeCell ref="H55:H61"/>
    <mergeCell ref="H63:H69"/>
    <mergeCell ref="P38:Q40"/>
    <mergeCell ref="J42:J43"/>
    <mergeCell ref="K42:K43"/>
    <mergeCell ref="L42:L43"/>
    <mergeCell ref="M42:M43"/>
    <mergeCell ref="N38:O39"/>
    <mergeCell ref="J38:K40"/>
    <mergeCell ref="L38:M40"/>
    <mergeCell ref="R38:S40"/>
    <mergeCell ref="P42:P43"/>
    <mergeCell ref="Q42:Q43"/>
    <mergeCell ref="R42:R43"/>
    <mergeCell ref="S42:S43"/>
    <mergeCell ref="A51:A57"/>
    <mergeCell ref="A58:B58"/>
    <mergeCell ref="A21:B21"/>
    <mergeCell ref="A3:A12"/>
    <mergeCell ref="A13:B13"/>
    <mergeCell ref="A14:A20"/>
    <mergeCell ref="A22:A28"/>
    <mergeCell ref="A29:B29"/>
    <mergeCell ref="C1:F1"/>
    <mergeCell ref="A50:B50"/>
    <mergeCell ref="A32:A41"/>
    <mergeCell ref="A42:B42"/>
    <mergeCell ref="A43:A4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Schema</vt:lpstr>
      <vt:lpstr>Tool NACE-sectoren</vt:lpstr>
      <vt:lpstr>FAQ</vt:lpstr>
      <vt:lpstr>data NACE</vt:lpstr>
      <vt:lpstr>Benchmarks</vt:lpstr>
      <vt:lpstr>'Tool NACE-sectoren'!Print_Area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2016-02-23T15:18:31Z</dcterms:created>
  <dcterms:modified xsi:type="dcterms:W3CDTF">2024-05-08T16:25:51Z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